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tabRatio="694" activeTab="1"/>
  </bookViews>
  <sheets>
    <sheet name="FAC Leave Options" sheetId="1" r:id="rId1"/>
    <sheet name="Leave Accrual &amp; Reporting" sheetId="2" r:id="rId2"/>
    <sheet name="Workload_Bene Calcs" sheetId="3" r:id="rId3"/>
    <sheet name="Negotiated Leave Info" sheetId="4" r:id="rId4"/>
    <sheet name="SSB 6811" sheetId="5" r:id="rId5"/>
  </sheets>
  <definedNames/>
  <calcPr fullCalcOnLoad="1"/>
</workbook>
</file>

<file path=xl/sharedStrings.xml><?xml version="1.0" encoding="utf-8"?>
<sst xmlns="http://schemas.openxmlformats.org/spreadsheetml/2006/main" count="517" uniqueCount="462">
  <si>
    <t>LEAVE TYPE</t>
  </si>
  <si>
    <t>1 day (one-time use -- no partial days allowed)</t>
  </si>
  <si>
    <t>[Section 6.6]</t>
  </si>
  <si>
    <t xml:space="preserve">4 days (taken as 32 hours)     </t>
  </si>
  <si>
    <t xml:space="preserve">6 days (taken as 48 hours)        </t>
  </si>
  <si>
    <t>[Section 11.10]</t>
  </si>
  <si>
    <t>[Section 6.6 for FT Fac Contract] [Add'l 2 days for administrative]</t>
  </si>
  <si>
    <t>No carryover of unused leave permitted.</t>
  </si>
  <si>
    <t>[Section 6.1]</t>
  </si>
  <si>
    <t>[Section 6.1 for FT Fac Contract]</t>
  </si>
  <si>
    <t>1 compensable day (8 hours) per each month when on contract; 1 non-compensable day (8 hours) per month when not on contract.</t>
  </si>
  <si>
    <t>[Section 11.2]</t>
  </si>
  <si>
    <t>Carryover of unused balances into the following year</t>
  </si>
  <si>
    <t>Academic year -- September though June</t>
  </si>
  <si>
    <t>Summer Quarter</t>
  </si>
  <si>
    <t>Yes</t>
  </si>
  <si>
    <t xml:space="preserve"> </t>
  </si>
  <si>
    <t>No</t>
  </si>
  <si>
    <t xml:space="preserve">No  </t>
  </si>
  <si>
    <t>[Section 6.2]</t>
  </si>
  <si>
    <t>1 compensable day (8 hours) per each month of FT contract.  For new FT faculty, the first 12 months of accumulation is immediately available.</t>
  </si>
  <si>
    <t>Yes, for compensable days only.</t>
  </si>
  <si>
    <t>Employees are not compensated for unused personal leave balances at time of resignation or retirement.</t>
  </si>
  <si>
    <t>BEREAVEMENT</t>
  </si>
  <si>
    <t>Carryover of unused balances</t>
  </si>
  <si>
    <t>Not addressed in the Negotiated Agreement but past practice has allowed for use of sick leave for bereavement of Immediate family upon approval by the Division Chair/Director.</t>
  </si>
  <si>
    <r>
      <t xml:space="preserve">Upon retirement, faculty are compensated for unused sick leave balances at a ratio of 4:1.  These funds may be placed in a trust account for medical expenses (VEBA Program)  </t>
    </r>
    <r>
      <rPr>
        <i/>
        <sz val="9"/>
        <color indexed="8"/>
        <rFont val="Calibri"/>
        <family val="2"/>
      </rPr>
      <t xml:space="preserve">per Section 9.5.  </t>
    </r>
    <r>
      <rPr>
        <sz val="9"/>
        <color indexed="8"/>
        <rFont val="Calibri"/>
        <family val="2"/>
      </rPr>
      <t>Employees are not eligible for sick leave cash-out if resigning.</t>
    </r>
  </si>
  <si>
    <t>PERSONAL HOLIDAY</t>
  </si>
  <si>
    <t>LEAVE OPTIONS FOR FULL- AND PART-TIME FACULTY</t>
  </si>
  <si>
    <t>Yes -- 8 hours non-compensable</t>
  </si>
  <si>
    <t>FT FACULTY/DIRECTORS                            (261-day contracts)</t>
  </si>
  <si>
    <t>PT FACULTY                                                               (quarterly contracts)</t>
  </si>
  <si>
    <t>Instructional year   -- July through June.</t>
  </si>
  <si>
    <t>1 compensable day (8 hours) per each month.</t>
  </si>
  <si>
    <t>Calendar year -- January through December</t>
  </si>
  <si>
    <t>Unused FT Faculty balances from the previous year can be combined with current year balances for a total of eight (8) days, to be used for educational purposes as approved by the Division Chair/Director.</t>
  </si>
  <si>
    <r>
      <t>Prorated accrual based on quarterly % of FT.  Accrual begins 1</t>
    </r>
    <r>
      <rPr>
        <vertAlign val="superscript"/>
        <sz val="9"/>
        <color indexed="8"/>
        <rFont val="Calibri"/>
        <family val="2"/>
      </rPr>
      <t xml:space="preserve">st </t>
    </r>
    <r>
      <rPr>
        <sz val="9"/>
        <color indexed="8"/>
        <rFont val="Calibri"/>
        <family val="2"/>
      </rPr>
      <t>quarter of employment and is available for use beginning the 2</t>
    </r>
    <r>
      <rPr>
        <vertAlign val="superscript"/>
        <sz val="9"/>
        <color indexed="8"/>
        <rFont val="Calibri"/>
        <family val="2"/>
      </rPr>
      <t xml:space="preserve">nd </t>
    </r>
    <r>
      <rPr>
        <sz val="9"/>
        <color indexed="8"/>
        <rFont val="Calibri"/>
        <family val="2"/>
      </rPr>
      <t>month of employment.</t>
    </r>
  </si>
  <si>
    <t>Maximum of 10 days leave per incident (for immediate family only) charged to the faculty member's sick leave entitlement.</t>
  </si>
  <si>
    <t>Does not apply to faculty teaching Cont. Ed. Classes.</t>
  </si>
  <si>
    <t>Eligible for annual sick leave buyout</t>
  </si>
  <si>
    <t>Yes, until there is a break in service of more than 2 consecutive quarters (not including summer).  A break in service results in a loss of all accumulated sick leave.</t>
  </si>
  <si>
    <t>SICK</t>
  </si>
  <si>
    <t>VACATION</t>
  </si>
  <si>
    <t>PROFESSIONAL</t>
  </si>
  <si>
    <r>
      <t xml:space="preserve">Both full- and part-time faculty may participate in </t>
    </r>
    <r>
      <rPr>
        <i/>
        <u val="single"/>
        <sz val="9"/>
        <color indexed="8"/>
        <rFont val="Calibri"/>
        <family val="2"/>
      </rPr>
      <t>approved</t>
    </r>
    <r>
      <rPr>
        <sz val="9"/>
        <color indexed="8"/>
        <rFont val="Calibri"/>
        <family val="2"/>
      </rPr>
      <t xml:space="preserve"> professional development activities without having to take personal leave or leave-without-pay.</t>
    </r>
  </si>
  <si>
    <t>With the exception of Deans and FT Faculty/Directors on 261-day contracts, faculty are not permitted to have vacation accrual on the books.  At the time that Deans and Faculty/Directors decide to return to 100% FT faculty status or retire, vacation accrual is bought out for up to 50 days with a loss of accumulation of remaining vacation balances beyond 50 days.  Employees are not eligible for vacation buyout if resigning.</t>
  </si>
  <si>
    <t>** Includes FT Librarians and FT Faculty Counselors and Faculty Counselor Advisors.  Even though these workgroups have a negotiated 35-hour workweek, they're still accruing eight (8) hours of leave per month and need to take leave as accrued.</t>
  </si>
  <si>
    <t>PERSONAL  LEAVE</t>
  </si>
  <si>
    <t>Leave without pay may be taken upon approval once all other leave options have been exhausted.  Exceptions may apply to faculty on approved FMLA or medical leave.</t>
  </si>
  <si>
    <t>% FULL-TIME</t>
  </si>
  <si>
    <t>1.06 hours</t>
  </si>
  <si>
    <t>1.60 hours</t>
  </si>
  <si>
    <t>2.13 hours</t>
  </si>
  <si>
    <t>2.66 hours</t>
  </si>
  <si>
    <t>3.20 hours</t>
  </si>
  <si>
    <t>4.26 hours</t>
  </si>
  <si>
    <t>3.73 hours</t>
  </si>
  <si>
    <t>4.79 hours</t>
  </si>
  <si>
    <t>5.33 hours</t>
  </si>
  <si>
    <t>5.86 hours</t>
  </si>
  <si>
    <t>6.39 hours</t>
  </si>
  <si>
    <t>6.93 hours</t>
  </si>
  <si>
    <t>7.46 hours</t>
  </si>
  <si>
    <t>7.99 hours</t>
  </si>
  <si>
    <t>Calculations</t>
  </si>
  <si>
    <r>
      <t xml:space="preserve">HOW LEAVE IS ACCRUED </t>
    </r>
    <r>
      <rPr>
        <b/>
        <i/>
        <sz val="12"/>
        <color indexed="56"/>
        <rFont val="Calibri"/>
        <family val="2"/>
      </rPr>
      <t xml:space="preserve">AND REPORTED </t>
    </r>
    <r>
      <rPr>
        <b/>
        <sz val="12"/>
        <color indexed="56"/>
        <rFont val="Calibri"/>
        <family val="2"/>
      </rPr>
      <t>FOR PART-TIME FACULTY [all quarters]                                                                AND FULL-TIME FACULTY [during summer quarters]</t>
    </r>
  </si>
  <si>
    <r>
      <t>P</t>
    </r>
    <r>
      <rPr>
        <sz val="8"/>
        <color indexed="22"/>
        <rFont val="Arial"/>
        <family val="2"/>
      </rPr>
      <t xml:space="preserve">IERCE </t>
    </r>
    <r>
      <rPr>
        <sz val="10"/>
        <color indexed="22"/>
        <rFont val="Arial"/>
        <family val="2"/>
      </rPr>
      <t>C</t>
    </r>
    <r>
      <rPr>
        <sz val="8"/>
        <color indexed="22"/>
        <rFont val="Arial"/>
        <family val="2"/>
      </rPr>
      <t xml:space="preserve">OLLEGE </t>
    </r>
    <r>
      <rPr>
        <sz val="10"/>
        <color indexed="22"/>
        <rFont val="Arial"/>
        <family val="2"/>
      </rPr>
      <t>F</t>
    </r>
    <r>
      <rPr>
        <sz val="8"/>
        <color indexed="22"/>
        <rFont val="Arial"/>
        <family val="2"/>
      </rPr>
      <t xml:space="preserve">EDERATION OF </t>
    </r>
    <r>
      <rPr>
        <sz val="10"/>
        <color indexed="22"/>
        <rFont val="Arial"/>
        <family val="2"/>
      </rPr>
      <t>T</t>
    </r>
    <r>
      <rPr>
        <sz val="8"/>
        <color indexed="22"/>
        <rFont val="Arial"/>
        <family val="2"/>
      </rPr>
      <t xml:space="preserve">EACHERS </t>
    </r>
    <r>
      <rPr>
        <sz val="10"/>
        <color indexed="22"/>
        <rFont val="Arial"/>
        <family val="2"/>
      </rPr>
      <t xml:space="preserve">(PCFT) </t>
    </r>
    <r>
      <rPr>
        <sz val="8"/>
        <color indexed="22"/>
        <rFont val="Arial"/>
        <family val="2"/>
      </rPr>
      <t xml:space="preserve">AND </t>
    </r>
    <r>
      <rPr>
        <sz val="10"/>
        <color indexed="22"/>
        <rFont val="Arial"/>
        <family val="2"/>
      </rPr>
      <t>P</t>
    </r>
    <r>
      <rPr>
        <sz val="8"/>
        <color indexed="22"/>
        <rFont val="Arial"/>
        <family val="2"/>
      </rPr>
      <t xml:space="preserve">IERCE </t>
    </r>
    <r>
      <rPr>
        <sz val="10"/>
        <color indexed="22"/>
        <rFont val="Arial"/>
        <family val="2"/>
      </rPr>
      <t>C</t>
    </r>
    <r>
      <rPr>
        <sz val="8"/>
        <color indexed="22"/>
        <rFont val="Arial"/>
        <family val="2"/>
      </rPr>
      <t xml:space="preserve">OLLEGE </t>
    </r>
    <r>
      <rPr>
        <sz val="10"/>
        <color indexed="22"/>
        <rFont val="Arial"/>
        <family val="2"/>
      </rPr>
      <t>D</t>
    </r>
    <r>
      <rPr>
        <sz val="8"/>
        <color indexed="22"/>
        <rFont val="Arial"/>
        <family val="2"/>
      </rPr>
      <t>ISTRICT</t>
    </r>
  </si>
  <si>
    <r>
      <t>A</t>
    </r>
    <r>
      <rPr>
        <b/>
        <sz val="11"/>
        <color indexed="8"/>
        <rFont val="Arial"/>
        <family val="2"/>
      </rPr>
      <t xml:space="preserve">RTICLE </t>
    </r>
    <r>
      <rPr>
        <b/>
        <sz val="14"/>
        <color indexed="8"/>
        <rFont val="Arial"/>
        <family val="2"/>
      </rPr>
      <t>6 – L</t>
    </r>
    <r>
      <rPr>
        <b/>
        <sz val="11"/>
        <color indexed="8"/>
        <rFont val="Arial"/>
        <family val="2"/>
      </rPr>
      <t>EAVE</t>
    </r>
  </si>
  <si>
    <r>
      <t>S</t>
    </r>
    <r>
      <rPr>
        <b/>
        <sz val="9.5"/>
        <color indexed="8"/>
        <rFont val="Arial"/>
        <family val="2"/>
      </rPr>
      <t xml:space="preserve">ECTION </t>
    </r>
    <r>
      <rPr>
        <b/>
        <sz val="12"/>
        <color indexed="8"/>
        <rFont val="Arial"/>
        <family val="2"/>
      </rPr>
      <t>6.1: S</t>
    </r>
    <r>
      <rPr>
        <b/>
        <sz val="9.5"/>
        <color indexed="8"/>
        <rFont val="Arial"/>
        <family val="2"/>
      </rPr>
      <t xml:space="preserve">ICK </t>
    </r>
    <r>
      <rPr>
        <b/>
        <sz val="12"/>
        <color indexed="8"/>
        <rFont val="Arial"/>
        <family val="2"/>
      </rPr>
      <t>L</t>
    </r>
    <r>
      <rPr>
        <b/>
        <sz val="9.5"/>
        <color indexed="8"/>
        <rFont val="Arial"/>
        <family val="2"/>
      </rPr>
      <t>EAVE</t>
    </r>
  </si>
  <si>
    <t>Full-time Faculty</t>
  </si>
  <si>
    <t>Full-time Faculty shall accrue sick leave on the basis of one (1) compensable day per month, for</t>
  </si>
  <si>
    <t>the purposes of sick leave buy back, for months they are under annual contracts, plus one (1)</t>
  </si>
  <si>
    <t>B. Days earned by Faculty contracted for a quarter outside of their annual contract shall be</t>
  </si>
  <si>
    <t>compensable rather than non-compensable; and</t>
  </si>
  <si>
    <t>C. Upon initial full-time employment, the first twelve months of accumulation shall be</t>
  </si>
  <si>
    <t>immediately available.</t>
  </si>
  <si>
    <t>D. Accrued sick leave can be used for moonlight appointments during the academic year or</t>
  </si>
  <si>
    <t>contract year.</t>
  </si>
  <si>
    <t>All Faculty</t>
  </si>
  <si>
    <t>Faculty whose pattern of absence due to illness or disability affects the delivery of educational</t>
  </si>
  <si>
    <t>services to students may be required to submit a health care provider statement confirming the</t>
  </si>
  <si>
    <t>medical necessity for absence from the job and prognosis for return to normal duties.</t>
  </si>
  <si>
    <r>
      <t>S</t>
    </r>
    <r>
      <rPr>
        <b/>
        <sz val="9.5"/>
        <color indexed="8"/>
        <rFont val="Arial"/>
        <family val="2"/>
      </rPr>
      <t xml:space="preserve">ECTION </t>
    </r>
    <r>
      <rPr>
        <b/>
        <sz val="12"/>
        <color indexed="8"/>
        <rFont val="Arial"/>
        <family val="2"/>
      </rPr>
      <t>6.2: B</t>
    </r>
    <r>
      <rPr>
        <b/>
        <sz val="9.5"/>
        <color indexed="8"/>
        <rFont val="Arial"/>
        <family val="2"/>
      </rPr>
      <t xml:space="preserve">EREAVEMENT </t>
    </r>
    <r>
      <rPr>
        <b/>
        <sz val="12"/>
        <color indexed="8"/>
        <rFont val="Arial"/>
        <family val="2"/>
      </rPr>
      <t>L</t>
    </r>
    <r>
      <rPr>
        <b/>
        <sz val="9.5"/>
        <color indexed="8"/>
        <rFont val="Arial"/>
        <family val="2"/>
      </rPr>
      <t>EAVE</t>
    </r>
  </si>
  <si>
    <t>In the event of a death within the immediate family of the Faculty member, bereavement leave</t>
  </si>
  <si>
    <t>with pay shall be granted. "Immediate family" is defined to include the spouse, household</t>
  </si>
  <si>
    <t>member, mother, father, foster parent, brother, sister, child, foster child, grandparent or</t>
  </si>
  <si>
    <t>grandchild of the Faculty member, or the spouse of the Faculty member. Persons in a step</t>
  </si>
  <si>
    <t>relationship to any of the foregoing, such as, for example, a step-son or step-father, shall be</t>
  </si>
  <si>
    <t>included in the definition of "immediate family." “Household member” is defined as persons who</t>
  </si>
  <si>
    <t>reside in the same home who have reciprocal duties to and do provide financial support for one</t>
  </si>
  <si>
    <t>another. This term shall include, but is not limited to, foster children and legal wards.</t>
  </si>
  <si>
    <t>A maximum of ten (10) days leave per incident will be allowed for bereavement in case of death</t>
  </si>
  <si>
    <t>of persons in the immediate family. All bereavement leave shall be charged to the Faculty</t>
  </si>
  <si>
    <t>member's sick leave entitlement.</t>
  </si>
  <si>
    <t>When death occurs under circumstances not covered by this policy or when additional time is</t>
  </si>
  <si>
    <t>necessary because of the responsibilities of the individual Faculty member, a special request for</t>
  </si>
  <si>
    <t>additional compensated leave may be directed to the campus Vice President. In such cases, the</t>
  </si>
  <si>
    <t>campus Vice President may authorize the use of sick leave for such purposes.</t>
  </si>
  <si>
    <r>
      <t>S</t>
    </r>
    <r>
      <rPr>
        <b/>
        <sz val="9.5"/>
        <color indexed="8"/>
        <rFont val="Arial"/>
        <family val="2"/>
      </rPr>
      <t xml:space="preserve">ECTION </t>
    </r>
    <r>
      <rPr>
        <b/>
        <sz val="12"/>
        <color indexed="8"/>
        <rFont val="Arial"/>
        <family val="2"/>
      </rPr>
      <t>6.3: F</t>
    </r>
    <r>
      <rPr>
        <b/>
        <sz val="9.5"/>
        <color indexed="8"/>
        <rFont val="Arial"/>
        <family val="2"/>
      </rPr>
      <t xml:space="preserve">AMILY </t>
    </r>
    <r>
      <rPr>
        <b/>
        <sz val="12"/>
        <color indexed="8"/>
        <rFont val="Arial"/>
        <family val="2"/>
      </rPr>
      <t>C</t>
    </r>
    <r>
      <rPr>
        <b/>
        <sz val="9.5"/>
        <color indexed="8"/>
        <rFont val="Arial"/>
        <family val="2"/>
      </rPr>
      <t xml:space="preserve">ARE </t>
    </r>
    <r>
      <rPr>
        <b/>
        <sz val="12"/>
        <color indexed="8"/>
        <rFont val="Arial"/>
        <family val="2"/>
      </rPr>
      <t>– L</t>
    </r>
    <r>
      <rPr>
        <b/>
        <sz val="9.5"/>
        <color indexed="8"/>
        <rFont val="Arial"/>
        <family val="2"/>
      </rPr>
      <t>EAVE</t>
    </r>
  </si>
  <si>
    <t>Faculty may use appropriate leave to care for family members in accordance with the Family</t>
  </si>
  <si>
    <t>Medical Leave Act (FMLA), RCW 49.12.270, and related District policies and procedures.</t>
  </si>
  <si>
    <r>
      <t>S</t>
    </r>
    <r>
      <rPr>
        <b/>
        <sz val="9.5"/>
        <color indexed="8"/>
        <rFont val="Arial"/>
        <family val="2"/>
      </rPr>
      <t xml:space="preserve">ECTION </t>
    </r>
    <r>
      <rPr>
        <b/>
        <sz val="12"/>
        <color indexed="8"/>
        <rFont val="Arial"/>
        <family val="2"/>
      </rPr>
      <t>6.4: E</t>
    </r>
    <r>
      <rPr>
        <b/>
        <sz val="9.5"/>
        <color indexed="8"/>
        <rFont val="Arial"/>
        <family val="2"/>
      </rPr>
      <t xml:space="preserve">MERGENCY </t>
    </r>
    <r>
      <rPr>
        <b/>
        <sz val="12"/>
        <color indexed="8"/>
        <rFont val="Arial"/>
        <family val="2"/>
      </rPr>
      <t>L</t>
    </r>
    <r>
      <rPr>
        <b/>
        <sz val="9.5"/>
        <color indexed="8"/>
        <rFont val="Arial"/>
        <family val="2"/>
      </rPr>
      <t>EAVE</t>
    </r>
  </si>
  <si>
    <t>A. The problem must have been suddenly precipitated, must be of such nature that</t>
  </si>
  <si>
    <t>pre-planning could not relieve the necessity for the Faculty member's absence.</t>
  </si>
  <si>
    <t>B. The problem cannot be one of minor importance or of mere inconvenience but must</t>
  </si>
  <si>
    <t>be serious.</t>
  </si>
  <si>
    <t>Duration of emergency leave shall be determined by the campus Vice President in consultation</t>
  </si>
  <si>
    <t>with the Faculty member involved.</t>
  </si>
  <si>
    <r>
      <t>S</t>
    </r>
    <r>
      <rPr>
        <b/>
        <sz val="9.5"/>
        <color indexed="8"/>
        <rFont val="Arial"/>
        <family val="2"/>
      </rPr>
      <t xml:space="preserve">ECTION </t>
    </r>
    <r>
      <rPr>
        <b/>
        <sz val="12"/>
        <color indexed="8"/>
        <rFont val="Arial"/>
        <family val="2"/>
      </rPr>
      <t>6.5: L</t>
    </r>
    <r>
      <rPr>
        <b/>
        <sz val="9.5"/>
        <color indexed="8"/>
        <rFont val="Arial"/>
        <family val="2"/>
      </rPr>
      <t xml:space="preserve">EAVES OF </t>
    </r>
    <r>
      <rPr>
        <b/>
        <sz val="12"/>
        <color indexed="8"/>
        <rFont val="Arial"/>
        <family val="2"/>
      </rPr>
      <t>A</t>
    </r>
    <r>
      <rPr>
        <b/>
        <sz val="9.5"/>
        <color indexed="8"/>
        <rFont val="Arial"/>
        <family val="2"/>
      </rPr>
      <t xml:space="preserve">BSENCE </t>
    </r>
    <r>
      <rPr>
        <b/>
        <sz val="12"/>
        <color indexed="8"/>
        <rFont val="Arial"/>
        <family val="2"/>
      </rPr>
      <t>W</t>
    </r>
    <r>
      <rPr>
        <b/>
        <sz val="9.5"/>
        <color indexed="8"/>
        <rFont val="Arial"/>
        <family val="2"/>
      </rPr>
      <t xml:space="preserve">ITHOUT </t>
    </r>
    <r>
      <rPr>
        <b/>
        <sz val="12"/>
        <color indexed="8"/>
        <rFont val="Arial"/>
        <family val="2"/>
      </rPr>
      <t>P</t>
    </r>
    <r>
      <rPr>
        <b/>
        <sz val="9.5"/>
        <color indexed="8"/>
        <rFont val="Arial"/>
        <family val="2"/>
      </rPr>
      <t xml:space="preserve">AY </t>
    </r>
    <r>
      <rPr>
        <b/>
        <sz val="12"/>
        <color indexed="8"/>
        <rFont val="Arial"/>
        <family val="2"/>
      </rPr>
      <t>(A</t>
    </r>
    <r>
      <rPr>
        <b/>
        <sz val="9.5"/>
        <color indexed="8"/>
        <rFont val="Arial"/>
        <family val="2"/>
      </rPr>
      <t>FTER EXPIRATION OF SICK LEAVE</t>
    </r>
    <r>
      <rPr>
        <b/>
        <sz val="12"/>
        <color indexed="8"/>
        <rFont val="Arial"/>
        <family val="2"/>
      </rPr>
      <t>)</t>
    </r>
  </si>
  <si>
    <r>
      <t>S</t>
    </r>
    <r>
      <rPr>
        <b/>
        <sz val="9.5"/>
        <color indexed="8"/>
        <rFont val="Arial"/>
        <family val="2"/>
      </rPr>
      <t xml:space="preserve">ECTION </t>
    </r>
    <r>
      <rPr>
        <b/>
        <sz val="12"/>
        <color indexed="8"/>
        <rFont val="Arial"/>
        <family val="2"/>
      </rPr>
      <t>6.6: P</t>
    </r>
    <r>
      <rPr>
        <b/>
        <sz val="9.5"/>
        <color indexed="8"/>
        <rFont val="Arial"/>
        <family val="2"/>
      </rPr>
      <t xml:space="preserve">ERSONAL </t>
    </r>
    <r>
      <rPr>
        <b/>
        <sz val="12"/>
        <color indexed="8"/>
        <rFont val="Arial"/>
        <family val="2"/>
      </rPr>
      <t>L</t>
    </r>
    <r>
      <rPr>
        <b/>
        <sz val="9.5"/>
        <color indexed="8"/>
        <rFont val="Arial"/>
        <family val="2"/>
      </rPr>
      <t xml:space="preserve">EAVE </t>
    </r>
    <r>
      <rPr>
        <b/>
        <sz val="12"/>
        <color indexed="8"/>
        <rFont val="Arial"/>
        <family val="2"/>
      </rPr>
      <t>– F</t>
    </r>
    <r>
      <rPr>
        <b/>
        <sz val="9.5"/>
        <color indexed="8"/>
        <rFont val="Arial"/>
        <family val="2"/>
      </rPr>
      <t>ULL</t>
    </r>
    <r>
      <rPr>
        <b/>
        <sz val="12"/>
        <color indexed="8"/>
        <rFont val="Arial"/>
        <family val="2"/>
      </rPr>
      <t>-</t>
    </r>
    <r>
      <rPr>
        <b/>
        <sz val="9.5"/>
        <color indexed="8"/>
        <rFont val="Arial"/>
        <family val="2"/>
      </rPr>
      <t xml:space="preserve">TIME </t>
    </r>
    <r>
      <rPr>
        <b/>
        <sz val="12"/>
        <color indexed="8"/>
        <rFont val="Arial"/>
        <family val="2"/>
      </rPr>
      <t>F</t>
    </r>
    <r>
      <rPr>
        <b/>
        <sz val="9.5"/>
        <color indexed="8"/>
        <rFont val="Arial"/>
        <family val="2"/>
      </rPr>
      <t>ACULTY</t>
    </r>
  </si>
  <si>
    <t>Except in emergency situations, the Faculty member shall give the appropriate Division Chair at</t>
  </si>
  <si>
    <r>
      <t>S</t>
    </r>
    <r>
      <rPr>
        <b/>
        <sz val="9.5"/>
        <color indexed="8"/>
        <rFont val="Arial"/>
        <family val="2"/>
      </rPr>
      <t xml:space="preserve">ECTION </t>
    </r>
    <r>
      <rPr>
        <b/>
        <sz val="12"/>
        <color indexed="8"/>
        <rFont val="Arial"/>
        <family val="2"/>
      </rPr>
      <t>6.8: E</t>
    </r>
    <r>
      <rPr>
        <b/>
        <sz val="9.5"/>
        <color indexed="8"/>
        <rFont val="Arial"/>
        <family val="2"/>
      </rPr>
      <t xml:space="preserve">XTENDED </t>
    </r>
    <r>
      <rPr>
        <b/>
        <sz val="12"/>
        <color indexed="8"/>
        <rFont val="Arial"/>
        <family val="2"/>
      </rPr>
      <t>L</t>
    </r>
    <r>
      <rPr>
        <b/>
        <sz val="9.5"/>
        <color indexed="8"/>
        <rFont val="Arial"/>
        <family val="2"/>
      </rPr>
      <t xml:space="preserve">EAVES AND </t>
    </r>
    <r>
      <rPr>
        <b/>
        <sz val="12"/>
        <color indexed="8"/>
        <rFont val="Arial"/>
        <family val="2"/>
      </rPr>
      <t>E</t>
    </r>
    <r>
      <rPr>
        <b/>
        <sz val="9.5"/>
        <color indexed="8"/>
        <rFont val="Arial"/>
        <family val="2"/>
      </rPr>
      <t xml:space="preserve">DUCATIONAL </t>
    </r>
    <r>
      <rPr>
        <b/>
        <sz val="12"/>
        <color indexed="8"/>
        <rFont val="Arial"/>
        <family val="2"/>
      </rPr>
      <t>L</t>
    </r>
    <r>
      <rPr>
        <b/>
        <sz val="9.5"/>
        <color indexed="8"/>
        <rFont val="Arial"/>
        <family val="2"/>
      </rPr>
      <t xml:space="preserve">EAVES </t>
    </r>
    <r>
      <rPr>
        <b/>
        <sz val="12"/>
        <color indexed="8"/>
        <rFont val="Arial"/>
        <family val="2"/>
      </rPr>
      <t>– U</t>
    </r>
    <r>
      <rPr>
        <b/>
        <sz val="9.5"/>
        <color indexed="8"/>
        <rFont val="Arial"/>
        <family val="2"/>
      </rPr>
      <t>NPAID</t>
    </r>
  </si>
  <si>
    <t>1. Extended leaves of absence may not normally exceed one calendar year, except for</t>
  </si>
  <si>
    <t>cases involving major illness or injury, military service or specific government service,</t>
  </si>
  <si>
    <t>or research projects which exceed one (1) year.</t>
  </si>
  <si>
    <t>2. Requests for extended leaves of absence due to major illness or injury, military service or</t>
  </si>
  <si>
    <t>specific government service should follow this chain of approval process:</t>
  </si>
  <si>
    <t>Campus Vice President</t>
  </si>
  <si>
    <t>Chancellor for final approval and notification to the Board of Trustees</t>
  </si>
  <si>
    <t>consideration at budgeting time, academic year (requests of full nine month leave) and</t>
  </si>
  <si>
    <t>quarter in advance of proposed leave date.</t>
  </si>
  <si>
    <t>Every effort will be made to grant leave requests received at least one (1) quarter in advance</t>
  </si>
  <si>
    <t>of proposed leave date, however, it is understood that budget status, the ability to readjust on</t>
  </si>
  <si>
    <t>short notice and College need may make this impossible.</t>
  </si>
  <si>
    <t>Other extended leave requests will be forwarded to the District Chancellor with</t>
  </si>
  <si>
    <t>recommendations for approval or denial for submission to the Board at the February meeting</t>
  </si>
  <si>
    <t>or next meeting as is appropriate.</t>
  </si>
  <si>
    <t>Tenured Faculty who request unpaid education leave for more than three (3) days up to</t>
  </si>
  <si>
    <t>one (1) quarter will use the following process. The Faculty makes a written request to the</t>
  </si>
  <si>
    <t>Faculty may apply for up to sixty-five (65) days of unpaid educational leave within a three (3)</t>
  </si>
  <si>
    <t>year time period. Unpaid educational leave may not be taken within three (3) years of paid</t>
  </si>
  <si>
    <t>professional leave or a sabbatical.</t>
  </si>
  <si>
    <r>
      <t>S</t>
    </r>
    <r>
      <rPr>
        <b/>
        <sz val="9.5"/>
        <color indexed="8"/>
        <rFont val="Arial"/>
        <family val="2"/>
      </rPr>
      <t xml:space="preserve">ECTION </t>
    </r>
    <r>
      <rPr>
        <b/>
        <sz val="12"/>
        <color indexed="8"/>
        <rFont val="Arial"/>
        <family val="2"/>
      </rPr>
      <t>6.9: P</t>
    </r>
    <r>
      <rPr>
        <b/>
        <sz val="9.5"/>
        <color indexed="8"/>
        <rFont val="Arial"/>
        <family val="2"/>
      </rPr>
      <t xml:space="preserve">ROFESSIONAL </t>
    </r>
    <r>
      <rPr>
        <b/>
        <sz val="12"/>
        <color indexed="8"/>
        <rFont val="Arial"/>
        <family val="2"/>
      </rPr>
      <t>L</t>
    </r>
    <r>
      <rPr>
        <b/>
        <sz val="9.5"/>
        <color indexed="8"/>
        <rFont val="Arial"/>
        <family val="2"/>
      </rPr>
      <t>EAVE</t>
    </r>
    <r>
      <rPr>
        <b/>
        <sz val="12"/>
        <color indexed="8"/>
        <rFont val="Arial"/>
        <family val="2"/>
      </rPr>
      <t>/S</t>
    </r>
    <r>
      <rPr>
        <b/>
        <sz val="9.5"/>
        <color indexed="8"/>
        <rFont val="Arial"/>
        <family val="2"/>
      </rPr>
      <t>ABBATICALS</t>
    </r>
  </si>
  <si>
    <t>Professional leaves and sabbaticals are defined as follows:</t>
  </si>
  <si>
    <r>
      <t xml:space="preserve">Professional Leave </t>
    </r>
    <r>
      <rPr>
        <sz val="11"/>
        <color indexed="8"/>
        <rFont val="Arial"/>
        <family val="2"/>
      </rPr>
      <t>is defined as leave which, upon approval of the Board of Trustees,</t>
    </r>
  </si>
  <si>
    <t>a Faculty member may take by agreeing to pay replacement costs from his or her salary. Leave</t>
  </si>
  <si>
    <t>may be granted for one-ninth (1/9) to three-ninths (3/9) per quarter for up to three (3) quarters.</t>
  </si>
  <si>
    <r>
      <t xml:space="preserve">Sabbatical Leave </t>
    </r>
    <r>
      <rPr>
        <sz val="11"/>
        <color indexed="8"/>
        <rFont val="Arial"/>
        <family val="2"/>
      </rPr>
      <t>is defined as leave which is fully funded by the institution.</t>
    </r>
  </si>
  <si>
    <t>Such leave shall be granted for the purpose of providing opportunities for study, research, and</t>
  </si>
  <si>
    <t>creative activities for the enhancement of the District's instructional and research programs.</t>
  </si>
  <si>
    <t>campus Vice President a professional report covering the activities, research and findings</t>
  </si>
  <si>
    <t>relating to the professional leave or sabbatical.</t>
  </si>
  <si>
    <t>The Educational Leave Committee [See Section 10 of this Article] will recommend</t>
  </si>
  <si>
    <t>professional leave or sabbatical candidates to the campus Vice President for review and</t>
  </si>
  <si>
    <t>recommendation prior to Board action.</t>
  </si>
  <si>
    <t>All employment benefits, excluding the cost of replacement and including, but not limited to,</t>
  </si>
  <si>
    <t>seniority, salary increments and District/State contributions to medical plans shall remain in</t>
  </si>
  <si>
    <t>full force and effect during any period of professional leave or sabbatical.</t>
  </si>
  <si>
    <r>
      <t>A</t>
    </r>
    <r>
      <rPr>
        <b/>
        <sz val="11"/>
        <color indexed="8"/>
        <rFont val="Arial"/>
        <family val="2"/>
      </rPr>
      <t xml:space="preserve">RTICLE </t>
    </r>
    <r>
      <rPr>
        <b/>
        <sz val="14"/>
        <color indexed="8"/>
        <rFont val="Arial"/>
        <family val="2"/>
      </rPr>
      <t>11 – P</t>
    </r>
    <r>
      <rPr>
        <b/>
        <sz val="11"/>
        <color indexed="8"/>
        <rFont val="Arial"/>
        <family val="2"/>
      </rPr>
      <t>ART</t>
    </r>
    <r>
      <rPr>
        <b/>
        <sz val="14"/>
        <color indexed="8"/>
        <rFont val="Arial"/>
        <family val="2"/>
      </rPr>
      <t>-</t>
    </r>
    <r>
      <rPr>
        <b/>
        <sz val="11"/>
        <color indexed="8"/>
        <rFont val="Arial"/>
        <family val="2"/>
      </rPr>
      <t xml:space="preserve">TIME </t>
    </r>
    <r>
      <rPr>
        <b/>
        <sz val="14"/>
        <color indexed="8"/>
        <rFont val="Arial"/>
        <family val="2"/>
      </rPr>
      <t>F</t>
    </r>
    <r>
      <rPr>
        <b/>
        <sz val="11"/>
        <color indexed="8"/>
        <rFont val="Arial"/>
        <family val="2"/>
      </rPr>
      <t>ACULTY</t>
    </r>
  </si>
  <si>
    <r>
      <t>S</t>
    </r>
    <r>
      <rPr>
        <b/>
        <sz val="9.5"/>
        <color indexed="8"/>
        <rFont val="Arial"/>
        <family val="2"/>
      </rPr>
      <t xml:space="preserve">ECTION </t>
    </r>
    <r>
      <rPr>
        <b/>
        <sz val="12"/>
        <color indexed="8"/>
        <rFont val="Arial"/>
        <family val="2"/>
      </rPr>
      <t>11.10: P</t>
    </r>
    <r>
      <rPr>
        <b/>
        <sz val="9.5"/>
        <color indexed="8"/>
        <rFont val="Arial"/>
        <family val="2"/>
      </rPr>
      <t xml:space="preserve">ERSONAL </t>
    </r>
    <r>
      <rPr>
        <b/>
        <sz val="12"/>
        <color indexed="8"/>
        <rFont val="Arial"/>
        <family val="2"/>
      </rPr>
      <t>L</t>
    </r>
    <r>
      <rPr>
        <b/>
        <sz val="9.5"/>
        <color indexed="8"/>
        <rFont val="Arial"/>
        <family val="2"/>
      </rPr>
      <t xml:space="preserve">EAVE </t>
    </r>
    <r>
      <rPr>
        <b/>
        <sz val="12"/>
        <color indexed="8"/>
        <rFont val="Arial"/>
        <family val="2"/>
      </rPr>
      <t>– P</t>
    </r>
    <r>
      <rPr>
        <b/>
        <sz val="9.5"/>
        <color indexed="8"/>
        <rFont val="Arial"/>
        <family val="2"/>
      </rPr>
      <t>ART</t>
    </r>
    <r>
      <rPr>
        <b/>
        <sz val="12"/>
        <color indexed="8"/>
        <rFont val="Arial"/>
        <family val="2"/>
      </rPr>
      <t>-</t>
    </r>
    <r>
      <rPr>
        <b/>
        <sz val="9.5"/>
        <color indexed="8"/>
        <rFont val="Arial"/>
        <family val="2"/>
      </rPr>
      <t xml:space="preserve">TIME </t>
    </r>
    <r>
      <rPr>
        <b/>
        <sz val="12"/>
        <color indexed="8"/>
        <rFont val="Arial"/>
        <family val="2"/>
      </rPr>
      <t>F</t>
    </r>
    <r>
      <rPr>
        <b/>
        <sz val="9.5"/>
        <color indexed="8"/>
        <rFont val="Arial"/>
        <family val="2"/>
      </rPr>
      <t>ACULTY</t>
    </r>
  </si>
  <si>
    <t>Part-time Faculty are eligible to use one (1) personal leave calendar day per instructional year.</t>
  </si>
  <si>
    <t>least two days notice of intention to take personal leave. Such notice will include the completed</t>
  </si>
  <si>
    <t>leave request and the class coverage forms. At least two (2) days in advance of the leave, the</t>
  </si>
  <si>
    <t>Faculty member shall inform his or her class(es) of the date(s) of the leave.</t>
  </si>
  <si>
    <r>
      <t>S</t>
    </r>
    <r>
      <rPr>
        <b/>
        <sz val="9.5"/>
        <color indexed="8"/>
        <rFont val="Arial"/>
        <family val="2"/>
      </rPr>
      <t xml:space="preserve">ECTION </t>
    </r>
    <r>
      <rPr>
        <b/>
        <sz val="12"/>
        <color indexed="8"/>
        <rFont val="Arial"/>
        <family val="2"/>
      </rPr>
      <t>11.12: S</t>
    </r>
    <r>
      <rPr>
        <b/>
        <sz val="9.5"/>
        <color indexed="8"/>
        <rFont val="Arial"/>
        <family val="2"/>
      </rPr>
      <t xml:space="preserve">ICK </t>
    </r>
    <r>
      <rPr>
        <b/>
        <sz val="12"/>
        <color indexed="8"/>
        <rFont val="Arial"/>
        <family val="2"/>
      </rPr>
      <t>L</t>
    </r>
    <r>
      <rPr>
        <b/>
        <sz val="9.5"/>
        <color indexed="8"/>
        <rFont val="Arial"/>
        <family val="2"/>
      </rPr>
      <t>EAVE</t>
    </r>
  </si>
  <si>
    <t>A. Part-time Faculty starts accruing sick leave beginning the first consecutive quarter (term) of</t>
  </si>
  <si>
    <t>employment at the District. The rate of accrual is the same as Full-Time Faculty, except sick</t>
  </si>
  <si>
    <t>leave is prorated depending upon the percentage of full-time. Sick leave is used at the same</t>
  </si>
  <si>
    <t>rate as given.</t>
  </si>
  <si>
    <t>B. Faculty whose pattern of absence due to illness or disability affects the delivery of educational</t>
  </si>
  <si>
    <t>services to students may be required to submit a health care provider statement confirming</t>
  </si>
  <si>
    <t>the medical necessity for absence from the job and prognosis for return to</t>
  </si>
  <si>
    <t>normal duties.</t>
  </si>
  <si>
    <r>
      <t xml:space="preserve">C. </t>
    </r>
    <r>
      <rPr>
        <b/>
        <sz val="11"/>
        <color indexed="8"/>
        <rFont val="Arial"/>
        <family val="2"/>
      </rPr>
      <t xml:space="preserve">Sick Leave Accrual. </t>
    </r>
    <r>
      <rPr>
        <sz val="11"/>
        <color indexed="8"/>
        <rFont val="Arial"/>
        <family val="2"/>
      </rPr>
      <t>Sick leave is accumulated until there is a break in service for more than</t>
    </r>
  </si>
  <si>
    <t>two (2) consecutive quarters (terms). Summer quarter (term) is not considered a break in</t>
  </si>
  <si>
    <t>service. A break in service results in loss of all accumulated sick leave.</t>
  </si>
  <si>
    <t>[Note: Also see Article 6, Section 6.1.]</t>
  </si>
  <si>
    <r>
      <t xml:space="preserve">D. </t>
    </r>
    <r>
      <rPr>
        <b/>
        <sz val="11"/>
        <color indexed="8"/>
        <rFont val="Arial"/>
        <family val="2"/>
      </rPr>
      <t>Transferability.</t>
    </r>
  </si>
  <si>
    <t>1. Part-time Faculty may transfer accrued leave to any state agency, any educational service district, any school district, or any other institution of higher education as allowed in accordance with RCW 28B.50.551 in a manner that is consistent with the procedure for transfer agreed among the community and technical colleges in Washington state.</t>
  </si>
  <si>
    <t>2. Part-time Faculty may transfer sick leave from Pierce College to one of the agencies</t>
  </si>
  <si>
    <t>designated above only during the two quarters (terms) immediately subsequent to</t>
  </si>
  <si>
    <t>employment at Pierce College.</t>
  </si>
  <si>
    <t>3. Part-time Faculty teaching at Pierce College may transfer sick leave accrual consistent with C above from the designated Washington agencies during the first two quarters (terms) of Part-time Faculty employment at Pierce College.</t>
  </si>
  <si>
    <t>4. While employed in the District, Part-time Faculty may not transfer leave from Pierce</t>
  </si>
  <si>
    <t>College to another state agency (as described above) where the Faculty is concurrently</t>
  </si>
  <si>
    <t>employed.</t>
  </si>
  <si>
    <r>
      <t xml:space="preserve">E. </t>
    </r>
    <r>
      <rPr>
        <b/>
        <sz val="11"/>
        <color indexed="8"/>
        <rFont val="Arial"/>
        <family val="2"/>
      </rPr>
      <t>Use of Sick Leave.</t>
    </r>
  </si>
  <si>
    <t>1. Sick leave may be used during scheduled work days in the quarter (term) for which the Part-time Faculty holds an appointment notice. It is understood that if a Part-time Faculty requests sick leave, he or she is not working elsewhere on those same days.</t>
  </si>
  <si>
    <t>2. Sick leave may be used during a subsequent quarter (term) when:</t>
  </si>
  <si>
    <t>a) The Part-time Faculty has received a notice of reasonable assurance, and</t>
  </si>
  <si>
    <t>b) The course(s) is not cancelled or unavailable due to reasons, such as low enrollment or bumping by a Full-time Faculty, which would cause lack of employment even if the Part-time Faculty was able to teach, and</t>
  </si>
  <si>
    <t>c) The Part-time Faculty submits a health care provider statement to the Human</t>
  </si>
  <si>
    <t>Resources Office confirming the medical necessity for absence from the job and</t>
  </si>
  <si>
    <t>prognosis for return to normal duties.</t>
  </si>
  <si>
    <r>
      <t>S</t>
    </r>
    <r>
      <rPr>
        <b/>
        <sz val="9.5"/>
        <color indexed="8"/>
        <rFont val="Arial"/>
        <family val="2"/>
      </rPr>
      <t xml:space="preserve">ECTION </t>
    </r>
    <r>
      <rPr>
        <b/>
        <sz val="12"/>
        <color indexed="8"/>
        <rFont val="Arial"/>
        <family val="2"/>
      </rPr>
      <t>11.13: S</t>
    </r>
    <r>
      <rPr>
        <b/>
        <sz val="9.5"/>
        <color indexed="8"/>
        <rFont val="Arial"/>
        <family val="2"/>
      </rPr>
      <t xml:space="preserve">HARED </t>
    </r>
    <r>
      <rPr>
        <b/>
        <sz val="12"/>
        <color indexed="8"/>
        <rFont val="Arial"/>
        <family val="2"/>
      </rPr>
      <t>L</t>
    </r>
    <r>
      <rPr>
        <b/>
        <sz val="9.5"/>
        <color indexed="8"/>
        <rFont val="Arial"/>
        <family val="2"/>
      </rPr>
      <t>EAVE</t>
    </r>
  </si>
  <si>
    <t>Part-time Faculty, who accrue sick leave, may participate in the shared leave program as</t>
  </si>
  <si>
    <t>administered by the District.</t>
  </si>
  <si>
    <t>SICK LEAVE ACCRUAL AND PER ABSENCE REPORTING (% FT times 8 hours maximum accrual)</t>
  </si>
  <si>
    <r>
      <rPr>
        <b/>
        <sz val="10"/>
        <color indexed="8"/>
        <rFont val="Calibri"/>
        <family val="2"/>
      </rPr>
      <t xml:space="preserve">3)  </t>
    </r>
    <r>
      <rPr>
        <sz val="10"/>
        <color indexed="8"/>
        <rFont val="Calibri"/>
        <family val="2"/>
      </rPr>
      <t>Faculty teaching more than 15 credits (PT faculty all year; FT faculty during summer quarter) will accrue a full eight (8) hours sick leave per month and should take eight (8) hours per sick-related absence.</t>
    </r>
  </si>
  <si>
    <t>8.00 hours</t>
  </si>
  <si>
    <t>&gt;15</t>
  </si>
  <si>
    <r>
      <rPr>
        <b/>
        <sz val="10"/>
        <color indexed="8"/>
        <rFont val="Calibri"/>
        <family val="2"/>
      </rPr>
      <t xml:space="preserve">2) </t>
    </r>
    <r>
      <rPr>
        <sz val="10"/>
        <color indexed="8"/>
        <rFont val="Calibri"/>
        <family val="2"/>
      </rPr>
      <t xml:space="preserve"> </t>
    </r>
    <r>
      <rPr>
        <u val="single"/>
        <sz val="10"/>
        <color indexed="8"/>
        <rFont val="Calibri"/>
        <family val="2"/>
      </rPr>
      <t>For leave accrual</t>
    </r>
    <r>
      <rPr>
        <sz val="10"/>
        <color indexed="8"/>
        <rFont val="Calibri"/>
        <family val="2"/>
      </rPr>
      <t xml:space="preserve">, PPMS does </t>
    </r>
    <r>
      <rPr>
        <b/>
        <sz val="10"/>
        <color indexed="8"/>
        <rFont val="Calibri"/>
        <family val="2"/>
      </rPr>
      <t>*not*</t>
    </r>
    <r>
      <rPr>
        <sz val="10"/>
        <color indexed="8"/>
        <rFont val="Calibri"/>
        <family val="2"/>
      </rPr>
      <t xml:space="preserve"> round up to the one-hundreth decimal place as we do for % FT calculations.</t>
    </r>
  </si>
  <si>
    <t xml:space="preserve">    Example A:</t>
  </si>
  <si>
    <t>Example B:</t>
  </si>
  <si>
    <r>
      <rPr>
        <b/>
        <sz val="10"/>
        <color indexed="8"/>
        <rFont val="Calibri"/>
        <family val="2"/>
      </rPr>
      <t>4)</t>
    </r>
    <r>
      <rPr>
        <sz val="10"/>
        <color indexed="8"/>
        <rFont val="Calibri"/>
        <family val="2"/>
      </rPr>
      <t xml:space="preserve">  Sick leave should be reported per an instructor's "day," or partial day if a % of the day's schedule was worked or the instructor teaches on-line.  Please see examples below.</t>
    </r>
  </si>
  <si>
    <t>100.00+</t>
  </si>
  <si>
    <r>
      <rPr>
        <b/>
        <sz val="10"/>
        <color indexed="8"/>
        <rFont val="Calibri"/>
        <family val="2"/>
      </rPr>
      <t xml:space="preserve">1) </t>
    </r>
    <r>
      <rPr>
        <sz val="10"/>
        <color indexed="8"/>
        <rFont val="Calibri"/>
        <family val="2"/>
      </rPr>
      <t xml:space="preserve"> Employees cannot accrue more than eight (8) hours of sick leave per month and should not take more than 8 hours of sick leave per absence.  If leave reports are submitted from different departments for the same absence, please coordinate to ensure the employee does not submit for more than eight (8) hours.</t>
    </r>
  </si>
  <si>
    <t>Example C:</t>
  </si>
  <si>
    <t>Instructor teaches 10 credits grounded -- 5 credits daily and 5 credits on MW.  If the instructor is sick on a Tuesday, on which only the daily class meets, this would constitute a full "day" for the instructor and leave would be reported for the full amount accrued monthly.</t>
  </si>
  <si>
    <t>Instructor teaches 10 credits grounded -- both daily classes.  If the instructor teaches one of the classes and is sick for the other, leave would be reported for one 5 credit class only.</t>
  </si>
  <si>
    <t>Instructor teaches one 5-credit grounded class and one 5-credit on-line class and is sick and absent from the grounded class.  With the Dean's approval, leave can be reported for the grounded class only, on the assumption that work for on-line classes takes place outside of the normal parameters of college hours.</t>
  </si>
  <si>
    <r>
      <rPr>
        <b/>
        <sz val="10"/>
        <color indexed="8"/>
        <rFont val="Calibri"/>
        <family val="2"/>
      </rPr>
      <t>5)</t>
    </r>
    <r>
      <rPr>
        <sz val="10"/>
        <color indexed="8"/>
        <rFont val="Calibri"/>
        <family val="2"/>
      </rPr>
      <t xml:space="preserve">  Available leave must be used prior to leave without pay (LWOP), unless otherwise approved by HR in cases of approved, extended leave.</t>
    </r>
  </si>
  <si>
    <t>INSTRUCTIONS FOR REPORTING LEAVE (all faculty)</t>
  </si>
  <si>
    <r>
      <rPr>
        <b/>
        <sz val="10"/>
        <color indexed="8"/>
        <rFont val="Calibri"/>
        <family val="2"/>
      </rPr>
      <t>7)</t>
    </r>
    <r>
      <rPr>
        <sz val="10"/>
        <color indexed="8"/>
        <rFont val="Calibri"/>
        <family val="2"/>
      </rPr>
      <t xml:space="preserve">  Personal leave for FT faculty can be pro-rated and used hourly for partial leaves.</t>
    </r>
  </si>
  <si>
    <r>
      <t>2012-2015 N</t>
    </r>
    <r>
      <rPr>
        <sz val="8"/>
        <color indexed="22"/>
        <rFont val="Arial"/>
        <family val="2"/>
      </rPr>
      <t xml:space="preserve">EGOTIATED </t>
    </r>
    <r>
      <rPr>
        <sz val="10"/>
        <color indexed="22"/>
        <rFont val="Arial"/>
        <family val="2"/>
      </rPr>
      <t>A</t>
    </r>
    <r>
      <rPr>
        <sz val="8"/>
        <color indexed="22"/>
        <rFont val="Arial"/>
        <family val="2"/>
      </rPr>
      <t xml:space="preserve">GREEMENT </t>
    </r>
    <r>
      <rPr>
        <sz val="10"/>
        <color indexed="22"/>
        <rFont val="Arial"/>
        <family val="2"/>
      </rPr>
      <t>B</t>
    </r>
    <r>
      <rPr>
        <sz val="8"/>
        <color indexed="22"/>
        <rFont val="Arial"/>
        <family val="2"/>
      </rPr>
      <t>ETWEEN</t>
    </r>
  </si>
  <si>
    <t xml:space="preserve">non-compensable day, for purposes of sick leave buy back, for each month they are not under an </t>
  </si>
  <si>
    <t>annual contract. In addition, the following conditions shall apply:</t>
  </si>
  <si>
    <t>calendar year;</t>
  </si>
  <si>
    <t xml:space="preserve">A. No combination of the above shall result in more than twelve (12) days accumulation in any </t>
  </si>
  <si>
    <t xml:space="preserve">Emergency leave is available as part of the Faculty member's sick leave entitlement. Situations in </t>
  </si>
  <si>
    <t>which emergency leave may be granted are as follows:</t>
  </si>
  <si>
    <t xml:space="preserve">The Faculty member is expected to request bereavement leave or extension of same by seeking </t>
  </si>
  <si>
    <t xml:space="preserve">oral or written approval of the campus Vice President as soon as feasible. The Faculty member </t>
  </si>
  <si>
    <t>must file the appropriate leave form within five days of the date of leave.</t>
  </si>
  <si>
    <t>A faculty member shall contact the campus Vice President or designee to request emergency</t>
  </si>
  <si>
    <t>leave as soon as practicable in light of the emergency circumstances. If approved, the faculty</t>
  </si>
  <si>
    <t>member is responsible for accurate and timely reporting of leave taken using the district’s</t>
  </si>
  <si>
    <t>electronic leave reporting system.</t>
  </si>
  <si>
    <t>1. Reason for such request;</t>
  </si>
  <si>
    <t>2. Date leave is to begin; and</t>
  </si>
  <si>
    <t>3. Date of return to work.</t>
  </si>
  <si>
    <t>B. A request for a leave of absence without pay must be made to the Dean or appropriate</t>
  </si>
  <si>
    <t>Director and to the campus Vice President for his/her approval.</t>
  </si>
  <si>
    <t>C. An eligible employee may be entitled to receive leave without pay for up to twelve (12) weeks</t>
  </si>
  <si>
    <t>a year according to the Family Medical Leave Act. Requests for family medical leave should</t>
  </si>
  <si>
    <t>be made to the Human Resources Office.</t>
  </si>
  <si>
    <t>thereof shall be in writing and shall state the following information:</t>
  </si>
  <si>
    <t xml:space="preserve">A.  After expiration of sick leave, any request for leaves of absence without pay or extensions </t>
  </si>
  <si>
    <t>D. While on leave without pay extended after expiration of sick leave, the Faculty member will, if</t>
  </si>
  <si>
    <t>eligible, have the option to pay the full cost of medical and other benefits to keep them in</t>
  </si>
  <si>
    <t>force in accordance with applicable laws. The faculty member should inquire at the Human</t>
  </si>
  <si>
    <t>Resource Office. All approved leaves of absence shall be verified through the electronic</t>
  </si>
  <si>
    <t>leave system.</t>
  </si>
  <si>
    <t>E. Leave without pay will be for no more than eighteen (18) months in any consecutive five (5)</t>
  </si>
  <si>
    <t>year period. Leave of absence without pay may be extended for an additional six (6) months</t>
  </si>
  <si>
    <t>upon a signed request of the employee and approval of the Chancellor.</t>
  </si>
  <si>
    <t>A. Personal Leave Notice. Full-time Faculty are eligible to use up to four (4) personal leave</t>
  </si>
  <si>
    <t>days per instructional year. Except in emergency situations, the Faculty member shall give</t>
  </si>
  <si>
    <t>the supervisor prior notice of intent. Except for the days designated below in sections C and</t>
  </si>
  <si>
    <t>D, it is expected leave will be approved except in unusual (as in rare) circumstances.</t>
  </si>
  <si>
    <t>B. Class Coverage. When leave impacts class coverage, then class coverage forms are</t>
  </si>
  <si>
    <t>submitted along with the notice of intent. In most situations the notice will be given four</t>
  </si>
  <si>
    <t>business days in advance in order to allow time for planning and discussion of coverage if</t>
  </si>
  <si>
    <t>necessary prior to taking leave. At least two (2) days in advance of the leave, the Faculty</t>
  </si>
  <si>
    <t>members shall inform his or her class(es) of the date(s) of the leave.</t>
  </si>
  <si>
    <t>C. First and Last Weeks of Instruction (including finals). It is a best practice for Faculty to be</t>
  </si>
  <si>
    <t>present and available to students during the first and last week of instruction; therefore,</t>
  </si>
  <si>
    <t>approval of personal leave is discouraged except for unusual (as in rare) circumstances.</t>
  </si>
  <si>
    <t>D. Designated days. Due to the value of having faculty members’ participation, on all-district</t>
  </si>
  <si>
    <t>days (as designated under sections 7.9 and 7.11) approval of personal leave is discouraged</t>
  </si>
  <si>
    <t>except for unusual (as in rare) circumstances</t>
  </si>
  <si>
    <t>E. Unauthorized absences may result in leave without pay.</t>
  </si>
  <si>
    <t>F. Unused Leave Carryover for Educational Purposes. Unused Personal Leave from the</t>
  </si>
  <si>
    <t>previous year may be combined with the four (4) days of Personal Leave of the current year</t>
  </si>
  <si>
    <t>for a total of eight (8) days, which may be used for educational purposes as approved by the</t>
  </si>
  <si>
    <t>appropriate Dean.</t>
  </si>
  <si>
    <t>A. Unpaid Extended Leaves of Absence.</t>
  </si>
  <si>
    <t>Director/Dean</t>
  </si>
  <si>
    <t>College President</t>
  </si>
  <si>
    <t>shorter extended leave requests, must be received by the campus Vice President (with</t>
  </si>
  <si>
    <t>an appropriate Director/Dean recommendation) fifteen (15) days prior to the February</t>
  </si>
  <si>
    <t>Board of Trustees meeting. Leave requests that are not received by the above date will</t>
  </si>
  <si>
    <t>be considered provided they are submitted to the campus Vice President at least one</t>
  </si>
  <si>
    <t>3.  Other requests for extended leave must use the following process. To ensure</t>
  </si>
  <si>
    <t>B. Unpaid Education Leaves for One Quarter or Less.</t>
  </si>
  <si>
    <t>Director/Dean prior to the quarter in which the leave is to be taken.</t>
  </si>
  <si>
    <t>The request must explain the outcomes of the educational leave and how it advances</t>
  </si>
  <si>
    <t>his/her professional development plan. A proposed plan for class coverage which ensures</t>
  </si>
  <si>
    <t>quality student learning must be included. The Director/Dean will forward any recommended</t>
  </si>
  <si>
    <t>requests to the campus Vice President for approval.</t>
  </si>
  <si>
    <t>Remuneration of Faculty members engaged in authorized professional leave activities shall be</t>
  </si>
  <si>
    <t>in accordance with RCW 28B.10.650. The District may provide up to an equivalent of six (6)</t>
  </si>
  <si>
    <t>quarters for Faculty sabbaticals each year. If provided, the first sabbatical will be for three (3)</t>
  </si>
  <si>
    <t>quarters (a full year) and after that the additional three (3) quarters may be awarded in one, two,</t>
  </si>
  <si>
    <t>or three quarter arrangements. The District may defray instructor replacement costs. To be</t>
  </si>
  <si>
    <t>eligible to receive a professional leave or sabbatical a Faculty member shall:</t>
  </si>
  <si>
    <t>A. Previous Leave.</t>
  </si>
  <si>
    <t>1. With regard to Sabbatical Leave: Not have taken a full year sabbatical for at least seven</t>
  </si>
  <si>
    <t>2. With regard to Professional Leave: Not have taken professional leave for at least three</t>
  </si>
  <si>
    <t xml:space="preserve">    (7) years or not have taken a less than full year sabbatical or professional leave or</t>
  </si>
  <si>
    <t xml:space="preserve">    educational, or extended leave for at least three (3) years.</t>
  </si>
  <si>
    <t xml:space="preserve">    (3) years and not have taken a sabbatical, or educational, or extended leave without pay</t>
  </si>
  <si>
    <t xml:space="preserve">    (one quarter or more) for at least three (3) years.</t>
  </si>
  <si>
    <t>B. Submit a proposal to the Educational Leave Committee which has the support of that</t>
  </si>
  <si>
    <t>person's Program Director and Dean.</t>
  </si>
  <si>
    <t>equivalent amount of time of the professional leave or sabbatical or pay back the</t>
  </si>
  <si>
    <t>remuneration received while on professional leave or sabbatical.</t>
  </si>
  <si>
    <t>C.  Return to employment at the District, following the professional leave or sabbatical, for the</t>
  </si>
  <si>
    <t>In recognition of the extra expenses necessarily incurred for travel and research, any fellowships,</t>
  </si>
  <si>
    <t>research grants, assistantships or other financial aid or remuneration awarded to the</t>
  </si>
  <si>
    <t>Faculty member other than his or her normal salary at the District shall not be considered in</t>
  </si>
  <si>
    <t>calculating the Faculty member's stipend for professional leave or sabbatical. Each</t>
  </si>
  <si>
    <t>professional leave or sabbatical application shall be evaluated on its own merit.</t>
  </si>
  <si>
    <t>D.  Within one quarter of return, submit or present to the Educational Leave Committee and</t>
  </si>
  <si>
    <t>CREDIT AND/OR LAB HOUR LOAD</t>
  </si>
  <si>
    <t>1 credit</t>
  </si>
  <si>
    <t>20 lab hours</t>
  </si>
  <si>
    <t>2 credits</t>
  </si>
  <si>
    <t>3 credits</t>
  </si>
  <si>
    <t>3 cr / 40 lab</t>
  </si>
  <si>
    <t>4 cr / 40 lab</t>
  </si>
  <si>
    <t>3.5 cr / 35 lab</t>
  </si>
  <si>
    <t>3.46 hours</t>
  </si>
  <si>
    <t>4 cr / 20 lab</t>
  </si>
  <si>
    <t>3.19 hours</t>
  </si>
  <si>
    <t xml:space="preserve">PART-TIME / MOONLIGHT FACULTY </t>
  </si>
  <si>
    <t>WORKLOAD CALCULATIONS</t>
  </si>
  <si>
    <t>Salary Calculation</t>
  </si>
  <si>
    <t>Workload Calculation</t>
  </si>
  <si>
    <t xml:space="preserve">      Formula</t>
  </si>
  <si>
    <r>
      <t>Lecture</t>
    </r>
    <r>
      <rPr>
        <b/>
        <sz val="10"/>
        <rFont val="Arial"/>
        <family val="2"/>
      </rPr>
      <t xml:space="preserve">                             (Ratio = 1:1)</t>
    </r>
  </si>
  <si>
    <t xml:space="preserve"> 15 Credits/100.00%</t>
  </si>
  <si>
    <t>$710.00 Per Credit x</t>
  </si>
  <si>
    <t>1 Credit / 6.67%</t>
  </si>
  <si>
    <t>6.666 x Number of Credits -- Round To Two (2) Decimal Places</t>
  </si>
  <si>
    <t xml:space="preserve">  Number of Credits</t>
  </si>
  <si>
    <t>2 Credits / 13.33%</t>
  </si>
  <si>
    <t>3 Credits / 20.00%</t>
  </si>
  <si>
    <t>4 Credits / 26.66%</t>
  </si>
  <si>
    <t>5 Credits / 33.33%</t>
  </si>
  <si>
    <t>6 Credits / 40.00%</t>
  </si>
  <si>
    <t>7 Credits / 46.66%</t>
  </si>
  <si>
    <t>8 Credits / 53.33%</t>
  </si>
  <si>
    <t>10 Credits / 66.66%</t>
  </si>
  <si>
    <t>12 Credits / 79.99%</t>
  </si>
  <si>
    <r>
      <t>Lab</t>
    </r>
    <r>
      <rPr>
        <b/>
        <sz val="10"/>
        <rFont val="Arial"/>
        <family val="2"/>
      </rPr>
      <t xml:space="preserve">                                   (Ratio = 2:1)</t>
    </r>
  </si>
  <si>
    <t>150 Hours/100.00%</t>
  </si>
  <si>
    <t>5-Credit Class:</t>
  </si>
  <si>
    <t xml:space="preserve">    # Hours Divided By</t>
  </si>
  <si>
    <t>NOTE:  Under the SBCCE definition,</t>
  </si>
  <si>
    <t xml:space="preserve">$54.00 Per Hour x </t>
  </si>
  <si>
    <t xml:space="preserve">   10 Hours/  6.67%</t>
  </si>
  <si>
    <t xml:space="preserve">    50 Hours x 33.33</t>
  </si>
  <si>
    <t xml:space="preserve">the lecture/lab ratio is 2:1.  </t>
  </si>
  <si>
    <t xml:space="preserve">  Number of Hours</t>
  </si>
  <si>
    <t xml:space="preserve">   15 Hours/10.00%</t>
  </si>
  <si>
    <t xml:space="preserve">   20 Hours/13.33%</t>
  </si>
  <si>
    <t>4-Credit Class:</t>
  </si>
  <si>
    <t>Please see salary</t>
  </si>
  <si>
    <t xml:space="preserve">   25 Hours/16.67%</t>
  </si>
  <si>
    <t>rates chart for lab hour</t>
  </si>
  <si>
    <t xml:space="preserve">   30 Hours/20.00%</t>
  </si>
  <si>
    <t xml:space="preserve">    40 Hours x 26.66</t>
  </si>
  <si>
    <t>rate for dentists in the</t>
  </si>
  <si>
    <t xml:space="preserve">   35 Hours/23.33%</t>
  </si>
  <si>
    <t>Dental Hygiene Program.</t>
  </si>
  <si>
    <t xml:space="preserve">   40 Hours/26.66%</t>
  </si>
  <si>
    <t>3-Credit Class:</t>
  </si>
  <si>
    <t xml:space="preserve">   45 Hours/30.00%</t>
  </si>
  <si>
    <t xml:space="preserve">   50 Hours/33.33%</t>
  </si>
  <si>
    <t xml:space="preserve">    30 Hours x 20.00</t>
  </si>
  <si>
    <t>NOTE:  Above calcula-</t>
  </si>
  <si>
    <t>2-Credit Class:</t>
  </si>
  <si>
    <t>tions are based upon a</t>
  </si>
  <si>
    <t>5-credit class.  Please</t>
  </si>
  <si>
    <t xml:space="preserve">    20 Hours x 13.33</t>
  </si>
  <si>
    <t>use formulas at right for</t>
  </si>
  <si>
    <t xml:space="preserve">other than 5-credit </t>
  </si>
  <si>
    <t>1-Credit Class:</t>
  </si>
  <si>
    <t>classes.</t>
  </si>
  <si>
    <t xml:space="preserve">   10 Hours x 6.67</t>
  </si>
  <si>
    <t>Other:</t>
  </si>
  <si>
    <t xml:space="preserve">    Multiply Credits By</t>
  </si>
  <si>
    <t xml:space="preserve">     6.666 To Get %, </t>
  </si>
  <si>
    <t xml:space="preserve">     Then Follow Above</t>
  </si>
  <si>
    <t xml:space="preserve">     Calculations</t>
  </si>
  <si>
    <t>** For lecture/lab combinations:  Calculate each per above and combine for total workload calculation.    For example, a 5-credit class with 40 lecture hours and 20 lab hours would be calculated as follows.  40 lecture hours divided by 10 weeks/qtr. equals 4 credits (26.66%) + 20 lab hours (13.33%) = 39.99%.</t>
  </si>
  <si>
    <t>Per Student</t>
  </si>
  <si>
    <t xml:space="preserve"> 75 Students/100.00%</t>
  </si>
  <si>
    <t xml:space="preserve">  "Arranged" Classes including</t>
  </si>
  <si>
    <t>Per Student Rates:</t>
  </si>
  <si>
    <t xml:space="preserve">   1 Student/     1.33%</t>
  </si>
  <si>
    <t xml:space="preserve">  # Students Divided By</t>
  </si>
  <si>
    <t xml:space="preserve">  E- Learning (includes WAOL, PCOL, etc.)</t>
  </si>
  <si>
    <t>$47.33 -- PT (all year);</t>
  </si>
  <si>
    <t xml:space="preserve">   2 Students/   2.67%</t>
  </si>
  <si>
    <t xml:space="preserve">  25 (Full Class) x 33.33</t>
  </si>
  <si>
    <t xml:space="preserve">  Independent Study</t>
  </si>
  <si>
    <t xml:space="preserve">   FT (Fall - Spr. Qtrs)</t>
  </si>
  <si>
    <t xml:space="preserve">   3 Students/   4.00%</t>
  </si>
  <si>
    <t xml:space="preserve">  Work Experience, Work-Based Learning,</t>
  </si>
  <si>
    <t>$49.13 -- Summer FT</t>
  </si>
  <si>
    <t xml:space="preserve">   4 Students/   5.33%</t>
  </si>
  <si>
    <t xml:space="preserve">     and Supervised Internships</t>
  </si>
  <si>
    <t xml:space="preserve">    Rate</t>
  </si>
  <si>
    <t xml:space="preserve">   5 Students/   6.67%</t>
  </si>
  <si>
    <t xml:space="preserve">   6 Students/   8.00%</t>
  </si>
  <si>
    <t xml:space="preserve">   7 Students/   9.33%</t>
  </si>
  <si>
    <t xml:space="preserve">  25 (Full Class) x 26.66</t>
  </si>
  <si>
    <t>Lecture per student</t>
  </si>
  <si>
    <t xml:space="preserve">   8 Students/ 10.67%</t>
  </si>
  <si>
    <t>NOTE:  "Arranged" classes are those</t>
  </si>
  <si>
    <t>calculations:</t>
  </si>
  <si>
    <t xml:space="preserve">   9 Students/ 12.00%</t>
  </si>
  <si>
    <t>for which the mode of instruction is</t>
  </si>
  <si>
    <t>Per Student Rate (above)</t>
  </si>
  <si>
    <t xml:space="preserve"> 10 Students/ 13.33%</t>
  </si>
  <si>
    <t>lecture or lecture/lab, but the salary is</t>
  </si>
  <si>
    <t xml:space="preserve">x Number of Students </t>
  </si>
  <si>
    <t xml:space="preserve"> 11 Students/ 14.67%</t>
  </si>
  <si>
    <t xml:space="preserve">calculated on a per-student basis if </t>
  </si>
  <si>
    <t>x Number of Credits</t>
  </si>
  <si>
    <t xml:space="preserve"> 12 Students/ 16.00%</t>
  </si>
  <si>
    <t xml:space="preserve">  25 (Full Class) x 20.00</t>
  </si>
  <si>
    <t>enrollment is below 15.</t>
  </si>
  <si>
    <t xml:space="preserve"> 13 Students/ 17.33%</t>
  </si>
  <si>
    <t xml:space="preserve"> 14 Students/ 18.66%</t>
  </si>
  <si>
    <t>Lecture/Lab per</t>
  </si>
  <si>
    <t xml:space="preserve"> 15 Students/ 33.33%</t>
  </si>
  <si>
    <t>student calculations:</t>
  </si>
  <si>
    <t>Calculation for Lecture</t>
  </si>
  <si>
    <t xml:space="preserve">  25 (Full Class) x 13.33</t>
  </si>
  <si>
    <t>Hours per above (using</t>
  </si>
  <si>
    <r>
      <t xml:space="preserve">credit hours only) </t>
    </r>
    <r>
      <rPr>
        <b/>
        <sz val="10"/>
        <rFont val="Arial"/>
        <family val="2"/>
      </rPr>
      <t>plus</t>
    </r>
  </si>
  <si>
    <r>
      <t xml:space="preserve">5-credit </t>
    </r>
    <r>
      <rPr>
        <b/>
        <sz val="10"/>
        <rFont val="Arial"/>
        <family val="2"/>
      </rPr>
      <t xml:space="preserve">lecture </t>
    </r>
    <r>
      <rPr>
        <sz val="11"/>
        <color theme="1"/>
        <rFont val="Calibri"/>
        <family val="2"/>
      </rPr>
      <t xml:space="preserve">class. </t>
    </r>
  </si>
  <si>
    <t>1/15 of the Lab Rate x</t>
  </si>
  <si>
    <t>Please use forumlas at</t>
  </si>
  <si>
    <t xml:space="preserve">Number of Lab Hours x  </t>
  </si>
  <si>
    <t xml:space="preserve">right for other than </t>
  </si>
  <si>
    <t>Number of Students</t>
  </si>
  <si>
    <t>5-credit classes.</t>
  </si>
  <si>
    <t xml:space="preserve">  25 (Full Class) x 6.67</t>
  </si>
  <si>
    <t>[or calculate salary for a</t>
  </si>
  <si>
    <t>full class divide by 15</t>
  </si>
  <si>
    <t>x number of students]</t>
  </si>
  <si>
    <t># Students Divided By</t>
  </si>
  <si>
    <t>student classes:</t>
  </si>
  <si>
    <t>25 (Full Class) x % for</t>
  </si>
  <si>
    <t>Full Lab/Lect. Class</t>
  </si>
  <si>
    <t>Full Salary/15 Students</t>
  </si>
  <si>
    <r>
      <t>Clinic</t>
    </r>
    <r>
      <rPr>
        <b/>
        <sz val="10"/>
        <rFont val="Arial"/>
        <family val="2"/>
      </rPr>
      <t xml:space="preserve">                                (Ratio = 3:1)</t>
    </r>
  </si>
  <si>
    <t>Salary for "Clinic,"</t>
  </si>
  <si>
    <t>See "Lecture"</t>
  </si>
  <si>
    <t>and "Other"</t>
  </si>
  <si>
    <t>See "Lab"</t>
  </si>
  <si>
    <r>
      <t>Other</t>
    </r>
    <r>
      <rPr>
        <b/>
        <sz val="10"/>
        <rFont val="Arial"/>
        <family val="2"/>
      </rPr>
      <t xml:space="preserve">                                (Ratio = 5:1)</t>
    </r>
  </si>
  <si>
    <t>is calculated on a per-</t>
  </si>
  <si>
    <t>See "Per Student"</t>
  </si>
  <si>
    <t>credit, per-hour or a</t>
  </si>
  <si>
    <t>per-student basis.</t>
  </si>
  <si>
    <t>Special Assignment</t>
  </si>
  <si>
    <t>Varies</t>
  </si>
  <si>
    <t>Workload for WAOL</t>
  </si>
  <si>
    <t>Special Assignments is</t>
  </si>
  <si>
    <t>calculated the same as</t>
  </si>
  <si>
    <t>for other lecture/lab</t>
  </si>
  <si>
    <t xml:space="preserve">courses.  </t>
  </si>
  <si>
    <t xml:space="preserve">Workload for PT Librarians </t>
  </si>
  <si>
    <t xml:space="preserve">is calculated by the </t>
  </si>
  <si>
    <t>number of clock hours</t>
  </si>
  <si>
    <t>divided by 350.</t>
  </si>
  <si>
    <t>Special Assignments for</t>
  </si>
  <si>
    <t>other non-classroom</t>
  </si>
  <si>
    <t>instruction activities are</t>
  </si>
  <si>
    <t>not assigned workload</t>
  </si>
  <si>
    <t>calculations at this time.</t>
  </si>
  <si>
    <t>Updated by District Instruction</t>
  </si>
  <si>
    <t>For credit/lab hour combinations other than outlined below and per student classes,                               see Tab 4 for % FT calculations.  Multiply % FT by 8 for sick leave accrual.</t>
  </si>
  <si>
    <t>.53 hours</t>
  </si>
  <si>
    <r>
      <t xml:space="preserve">Employees must take leave as they accrue it, including faculty.  Full-time Faculty Counselors, Faculty Counselor Advisors, and Librarians with negotiated 35-hour work weeks still accrue eight (8) hours of sick leave monthly and are required to take eight (8) hours for a day's absence.  </t>
    </r>
    <r>
      <rPr>
        <i/>
        <sz val="10"/>
        <color indexed="8"/>
        <rFont val="Calibri"/>
        <family val="2"/>
      </rPr>
      <t>Please see tab 4 for information about faculty leave from the Negotiated Agreement.  Please see tab 5 for Substitute Senate Bill 6811 on Part-time faculty leave.</t>
    </r>
  </si>
  <si>
    <r>
      <rPr>
        <b/>
        <sz val="10"/>
        <color indexed="8"/>
        <rFont val="Calibri"/>
        <family val="2"/>
      </rPr>
      <t>6)</t>
    </r>
    <r>
      <rPr>
        <sz val="10"/>
        <color indexed="8"/>
        <rFont val="Calibri"/>
        <family val="2"/>
      </rPr>
      <t xml:space="preserve">  Personal leave for PT faculty must be taken as one (1) day.  This one day cannot be pro-rated and used hourly for multiple absences.</t>
    </r>
  </si>
  <si>
    <t>FT FACULTY** AND FACULTY/ DIRECTOR (173-day contracts); FT PERMANENT STATUS FACULTY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</si>
</sst>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mmmm\ d\,\ yyyy"/>
  </numFmts>
  <fonts count="81">
    <font>
      <sz val="11"/>
      <color theme="1"/>
      <name val="Calibri"/>
      <family val="2"/>
    </font>
    <font>
      <sz val="11"/>
      <color indexed="8"/>
      <name val="Calibri"/>
      <family val="2"/>
    </font>
    <font>
      <sz val="9"/>
      <color indexed="8"/>
      <name val="Calibri"/>
      <family val="2"/>
    </font>
    <font>
      <vertAlign val="superscript"/>
      <sz val="9"/>
      <color indexed="8"/>
      <name val="Calibri"/>
      <family val="2"/>
    </font>
    <font>
      <i/>
      <sz val="9"/>
      <color indexed="8"/>
      <name val="Calibri"/>
      <family val="2"/>
    </font>
    <font>
      <i/>
      <u val="single"/>
      <sz val="9"/>
      <color indexed="8"/>
      <name val="Calibri"/>
      <family val="2"/>
    </font>
    <font>
      <sz val="10"/>
      <color indexed="8"/>
      <name val="Calibri"/>
      <family val="2"/>
    </font>
    <font>
      <b/>
      <sz val="10"/>
      <color indexed="8"/>
      <name val="Calibri"/>
      <family val="2"/>
    </font>
    <font>
      <i/>
      <sz val="10"/>
      <color indexed="8"/>
      <name val="Calibri"/>
      <family val="2"/>
    </font>
    <font>
      <u val="single"/>
      <sz val="10"/>
      <color indexed="8"/>
      <name val="Calibri"/>
      <family val="2"/>
    </font>
    <font>
      <b/>
      <sz val="12"/>
      <color indexed="56"/>
      <name val="Calibri"/>
      <family val="2"/>
    </font>
    <font>
      <b/>
      <i/>
      <sz val="12"/>
      <color indexed="56"/>
      <name val="Calibri"/>
      <family val="2"/>
    </font>
    <font>
      <sz val="10"/>
      <color indexed="22"/>
      <name val="Arial"/>
      <family val="2"/>
    </font>
    <font>
      <sz val="8"/>
      <color indexed="22"/>
      <name val="Arial"/>
      <family val="2"/>
    </font>
    <font>
      <b/>
      <sz val="14"/>
      <color indexed="8"/>
      <name val="Arial"/>
      <family val="2"/>
    </font>
    <font>
      <b/>
      <sz val="11"/>
      <color indexed="8"/>
      <name val="Arial"/>
      <family val="2"/>
    </font>
    <font>
      <b/>
      <sz val="12"/>
      <color indexed="8"/>
      <name val="Arial"/>
      <family val="2"/>
    </font>
    <font>
      <b/>
      <sz val="9.5"/>
      <color indexed="8"/>
      <name val="Arial"/>
      <family val="2"/>
    </font>
    <font>
      <sz val="11"/>
      <color indexed="8"/>
      <name val="Arial"/>
      <family val="2"/>
    </font>
    <font>
      <sz val="10"/>
      <name val="Arial"/>
      <family val="2"/>
    </font>
    <font>
      <b/>
      <sz val="12"/>
      <color indexed="9"/>
      <name val="Arial"/>
      <family val="2"/>
    </font>
    <font>
      <b/>
      <sz val="10"/>
      <name val="Arial"/>
      <family val="2"/>
    </font>
    <font>
      <b/>
      <u val="single"/>
      <sz val="10"/>
      <name val="Arial"/>
      <family val="2"/>
    </font>
    <font>
      <i/>
      <sz val="10"/>
      <name val="Arial"/>
      <family val="2"/>
    </font>
    <font>
      <b/>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Calibri"/>
      <family val="2"/>
    </font>
    <font>
      <b/>
      <sz val="9"/>
      <color indexed="8"/>
      <name val="Calibri"/>
      <family val="2"/>
    </font>
    <font>
      <b/>
      <i/>
      <sz val="9"/>
      <color indexed="9"/>
      <name val="Calibri"/>
      <family val="2"/>
    </font>
    <font>
      <sz val="8"/>
      <color indexed="8"/>
      <name val="Calibri"/>
      <family val="2"/>
    </font>
    <font>
      <b/>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sz val="9"/>
      <color theme="0"/>
      <name val="Calibri"/>
      <family val="2"/>
    </font>
    <font>
      <b/>
      <sz val="9"/>
      <color theme="1"/>
      <name val="Calibri"/>
      <family val="2"/>
    </font>
    <font>
      <b/>
      <i/>
      <sz val="9"/>
      <color theme="0"/>
      <name val="Calibri"/>
      <family val="2"/>
    </font>
    <font>
      <sz val="8"/>
      <color theme="1"/>
      <name val="Calibri"/>
      <family val="2"/>
    </font>
    <font>
      <i/>
      <sz val="10"/>
      <color theme="1"/>
      <name val="Calibri"/>
      <family val="2"/>
    </font>
    <font>
      <sz val="10"/>
      <color rgb="FFC1C1C1"/>
      <name val="Arial"/>
      <family val="2"/>
    </font>
    <font>
      <b/>
      <sz val="14"/>
      <color rgb="FF000000"/>
      <name val="Arial"/>
      <family val="2"/>
    </font>
    <font>
      <b/>
      <sz val="11"/>
      <color rgb="FF000000"/>
      <name val="Arial"/>
      <family val="2"/>
    </font>
    <font>
      <b/>
      <sz val="12"/>
      <color rgb="FF000000"/>
      <name val="Arial"/>
      <family val="2"/>
    </font>
    <font>
      <sz val="11"/>
      <color rgb="FF000000"/>
      <name val="Arial"/>
      <family val="2"/>
    </font>
    <font>
      <b/>
      <sz val="11"/>
      <color theme="1"/>
      <name val="Arial"/>
      <family val="2"/>
    </font>
    <font>
      <sz val="11"/>
      <color theme="1"/>
      <name val="Arial"/>
      <family val="2"/>
    </font>
    <font>
      <b/>
      <sz val="12"/>
      <color theme="1"/>
      <name val="Arial"/>
      <family val="2"/>
    </font>
    <font>
      <b/>
      <sz val="14"/>
      <color theme="1"/>
      <name val="Arial"/>
      <family val="2"/>
    </font>
    <font>
      <b/>
      <sz val="10"/>
      <color theme="1"/>
      <name val="Calibri"/>
      <family val="2"/>
    </font>
    <font>
      <b/>
      <i/>
      <sz val="10"/>
      <color theme="1"/>
      <name val="Calibri"/>
      <family val="2"/>
    </font>
    <font>
      <b/>
      <sz val="12"/>
      <color theme="3" tint="-0.499969989061355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3" tint="0.5999900102615356"/>
        <bgColor indexed="64"/>
      </patternFill>
    </fill>
    <fill>
      <patternFill patternType="solid">
        <fgColor indexed="1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hair"/>
    </border>
    <border>
      <left>
        <color indexed="63"/>
      </left>
      <right>
        <color indexed="63"/>
      </right>
      <top>
        <color indexed="63"/>
      </top>
      <bottom style="hair"/>
    </border>
    <border>
      <left style="double"/>
      <right style="double"/>
      <top style="hair"/>
      <bottom style="hair"/>
    </border>
    <border>
      <left style="double"/>
      <right style="double"/>
      <top style="double"/>
      <bottom>
        <color indexed="63"/>
      </bottom>
    </border>
    <border>
      <left style="double"/>
      <right style="double"/>
      <top>
        <color indexed="63"/>
      </top>
      <bottom style="double"/>
    </border>
    <border>
      <left style="double"/>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color indexed="63"/>
      </left>
      <right style="double"/>
      <top style="double"/>
      <bottom style="double"/>
    </border>
    <border>
      <left style="double"/>
      <right style="thin"/>
      <top style="hair"/>
      <bottom style="hair"/>
    </border>
    <border>
      <left style="thin"/>
      <right style="thin"/>
      <top style="hair"/>
      <bottom style="hair"/>
    </border>
    <border>
      <left style="double"/>
      <right style="thin"/>
      <top style="hair"/>
      <bottom style="double"/>
    </border>
    <border>
      <left style="thin"/>
      <right style="thin"/>
      <top style="hair"/>
      <bottom style="double"/>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double"/>
      <top style="hair"/>
      <bottom style="hair"/>
    </border>
    <border>
      <left style="thin"/>
      <right style="double"/>
      <top style="hair"/>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color indexed="63"/>
      </bottom>
    </border>
    <border>
      <left>
        <color indexed="63"/>
      </left>
      <right style="double"/>
      <top>
        <color indexed="63"/>
      </top>
      <bottom style="hair"/>
    </border>
    <border>
      <left>
        <color indexed="63"/>
      </left>
      <right>
        <color indexed="63"/>
      </right>
      <top style="hair"/>
      <bottom>
        <color indexed="63"/>
      </bottom>
    </border>
    <border>
      <left style="double"/>
      <right style="double"/>
      <top style="hair"/>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color indexed="63"/>
      </top>
      <bottom>
        <color indexed="63"/>
      </bottom>
    </border>
    <border>
      <left>
        <color indexed="63"/>
      </left>
      <right style="double"/>
      <top style="hair"/>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9">
    <xf numFmtId="0" fontId="0" fillId="0" borderId="0" xfId="0" applyFont="1" applyAlignment="1">
      <alignment/>
    </xf>
    <xf numFmtId="0" fontId="62" fillId="0" borderId="0" xfId="0" applyFont="1" applyAlignment="1">
      <alignment/>
    </xf>
    <xf numFmtId="0" fontId="63" fillId="0" borderId="0" xfId="0" applyFont="1" applyAlignment="1">
      <alignment/>
    </xf>
    <xf numFmtId="0" fontId="63" fillId="0" borderId="0" xfId="0" applyFont="1" applyAlignment="1">
      <alignment vertical="center" wrapText="1"/>
    </xf>
    <xf numFmtId="0" fontId="63" fillId="0" borderId="0" xfId="0" applyFont="1" applyAlignment="1">
      <alignment vertical="center"/>
    </xf>
    <xf numFmtId="0" fontId="62" fillId="0" borderId="10" xfId="0" applyFont="1" applyBorder="1" applyAlignment="1">
      <alignment horizontal="left" vertical="center" wrapText="1"/>
    </xf>
    <xf numFmtId="0" fontId="62" fillId="0" borderId="10" xfId="0" applyFont="1" applyBorder="1" applyAlignment="1">
      <alignment/>
    </xf>
    <xf numFmtId="0" fontId="62" fillId="0" borderId="11" xfId="0" applyFont="1" applyBorder="1" applyAlignment="1">
      <alignment/>
    </xf>
    <xf numFmtId="0" fontId="62" fillId="0" borderId="0" xfId="0" applyFont="1" applyBorder="1" applyAlignment="1">
      <alignment/>
    </xf>
    <xf numFmtId="0" fontId="62" fillId="0" borderId="12" xfId="0" applyFont="1" applyBorder="1" applyAlignment="1">
      <alignment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vertical="center"/>
    </xf>
    <xf numFmtId="0" fontId="62" fillId="0" borderId="12" xfId="0" applyFont="1" applyBorder="1" applyAlignment="1">
      <alignment horizontal="center" vertical="center"/>
    </xf>
    <xf numFmtId="0" fontId="62" fillId="0" borderId="16" xfId="0" applyFont="1" applyBorder="1" applyAlignment="1">
      <alignment vertical="center"/>
    </xf>
    <xf numFmtId="0" fontId="64" fillId="33" borderId="17" xfId="0" applyFont="1" applyFill="1" applyBorder="1" applyAlignment="1">
      <alignment vertical="center"/>
    </xf>
    <xf numFmtId="0" fontId="62" fillId="0" borderId="17" xfId="0" applyFont="1" applyBorder="1" applyAlignment="1">
      <alignment horizontal="center" vertical="center"/>
    </xf>
    <xf numFmtId="0" fontId="62" fillId="0" borderId="16" xfId="0" applyFont="1" applyBorder="1" applyAlignment="1">
      <alignment/>
    </xf>
    <xf numFmtId="0" fontId="65" fillId="0" borderId="18"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7" xfId="0" applyFont="1" applyBorder="1" applyAlignment="1">
      <alignment horizontal="center" vertical="center"/>
    </xf>
    <xf numFmtId="0" fontId="62" fillId="0" borderId="20" xfId="0" applyFont="1" applyBorder="1" applyAlignment="1">
      <alignment/>
    </xf>
    <xf numFmtId="0" fontId="62" fillId="0" borderId="17" xfId="0" applyFont="1" applyBorder="1" applyAlignment="1">
      <alignment/>
    </xf>
    <xf numFmtId="0" fontId="66" fillId="33" borderId="20"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21"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17" xfId="0" applyFont="1" applyFill="1" applyBorder="1" applyAlignment="1">
      <alignment horizontal="center" vertical="center"/>
    </xf>
    <xf numFmtId="0" fontId="62" fillId="0" borderId="0" xfId="0" applyFont="1" applyBorder="1" applyAlignment="1">
      <alignment vertical="center"/>
    </xf>
    <xf numFmtId="0" fontId="62" fillId="0" borderId="0" xfId="0" applyFont="1" applyBorder="1" applyAlignment="1">
      <alignment horizontal="center" vertical="center"/>
    </xf>
    <xf numFmtId="0" fontId="64" fillId="33" borderId="17" xfId="0" applyFont="1" applyFill="1" applyBorder="1" applyAlignment="1">
      <alignment horizontal="center" vertical="center"/>
    </xf>
    <xf numFmtId="0" fontId="62" fillId="0" borderId="17" xfId="0" applyFont="1" applyBorder="1" applyAlignment="1">
      <alignment vertical="center" wrapText="1"/>
    </xf>
    <xf numFmtId="0" fontId="67" fillId="0" borderId="21" xfId="0" applyFont="1" applyBorder="1" applyAlignment="1">
      <alignment horizontal="center" vertical="center" wrapText="1"/>
    </xf>
    <xf numFmtId="0" fontId="60" fillId="0" borderId="0" xfId="0" applyFont="1" applyAlignment="1">
      <alignment horizontal="center"/>
    </xf>
    <xf numFmtId="0" fontId="62" fillId="0" borderId="0" xfId="0" applyFont="1" applyAlignment="1">
      <alignment horizontal="center" vertical="center" wrapText="1"/>
    </xf>
    <xf numFmtId="0" fontId="63" fillId="0" borderId="0" xfId="0" applyFont="1" applyAlignment="1">
      <alignment horizontal="center"/>
    </xf>
    <xf numFmtId="0" fontId="63" fillId="0" borderId="0" xfId="0" applyFont="1" applyAlignment="1">
      <alignment horizontal="left"/>
    </xf>
    <xf numFmtId="0" fontId="63" fillId="0" borderId="22" xfId="0" applyFont="1" applyBorder="1" applyAlignment="1">
      <alignment horizontal="center"/>
    </xf>
    <xf numFmtId="0" fontId="63" fillId="0" borderId="23" xfId="0" applyFont="1" applyBorder="1" applyAlignment="1">
      <alignment horizontal="center"/>
    </xf>
    <xf numFmtId="2" fontId="63" fillId="0" borderId="23" xfId="0" applyNumberFormat="1" applyFont="1" applyBorder="1" applyAlignment="1">
      <alignment horizontal="center"/>
    </xf>
    <xf numFmtId="0" fontId="63" fillId="0" borderId="24" xfId="0" applyFont="1" applyBorder="1" applyAlignment="1">
      <alignment horizontal="center"/>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8" fillId="34" borderId="28" xfId="0" applyFont="1" applyFill="1" applyBorder="1" applyAlignment="1">
      <alignment horizontal="center"/>
    </xf>
    <xf numFmtId="0" fontId="68" fillId="34" borderId="29" xfId="0" applyFont="1" applyFill="1" applyBorder="1" applyAlignment="1">
      <alignment horizontal="center"/>
    </xf>
    <xf numFmtId="0" fontId="68" fillId="34" borderId="30" xfId="0" applyFont="1" applyFill="1" applyBorder="1" applyAlignment="1">
      <alignment horizont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2" fillId="0" borderId="0" xfId="0" applyFont="1" applyAlignment="1">
      <alignment vertical="center"/>
    </xf>
    <xf numFmtId="0" fontId="71"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3" fillId="0" borderId="0" xfId="0" applyFont="1" applyAlignment="1">
      <alignment horizontal="left" vertical="center" indent="5"/>
    </xf>
    <xf numFmtId="0" fontId="73" fillId="0" borderId="0" xfId="0" applyFont="1" applyAlignment="1">
      <alignment horizontal="left" vertical="center" indent="10"/>
    </xf>
    <xf numFmtId="0" fontId="70" fillId="0" borderId="0" xfId="0" applyFont="1" applyAlignment="1">
      <alignment horizontal="left" vertical="center"/>
    </xf>
    <xf numFmtId="0" fontId="0" fillId="0" borderId="0" xfId="0" applyFont="1" applyAlignment="1">
      <alignment/>
    </xf>
    <xf numFmtId="0" fontId="77" fillId="0" borderId="0" xfId="0" applyFont="1" applyAlignment="1">
      <alignment horizontal="left" vertical="center"/>
    </xf>
    <xf numFmtId="0" fontId="78" fillId="35" borderId="31" xfId="0" applyFont="1" applyFill="1" applyBorder="1" applyAlignment="1">
      <alignment horizontal="center" vertical="center" wrapText="1"/>
    </xf>
    <xf numFmtId="0" fontId="78" fillId="35" borderId="32" xfId="0" applyFont="1" applyFill="1" applyBorder="1" applyAlignment="1">
      <alignment horizontal="center" vertical="center" wrapText="1"/>
    </xf>
    <xf numFmtId="0" fontId="68" fillId="34" borderId="33" xfId="0" applyFont="1" applyFill="1" applyBorder="1" applyAlignment="1">
      <alignment horizontal="center" vertical="center" wrapText="1"/>
    </xf>
    <xf numFmtId="0" fontId="63" fillId="0" borderId="34" xfId="0" applyFont="1" applyFill="1" applyBorder="1" applyAlignment="1">
      <alignment horizontal="center"/>
    </xf>
    <xf numFmtId="10" fontId="19" fillId="0" borderId="0" xfId="55" applyNumberFormat="1">
      <alignment/>
      <protection/>
    </xf>
    <xf numFmtId="0" fontId="21" fillId="0" borderId="0" xfId="55" applyFont="1" applyAlignment="1">
      <alignment horizontal="centerContinuous"/>
      <protection/>
    </xf>
    <xf numFmtId="0" fontId="19" fillId="0" borderId="0" xfId="55" applyAlignment="1">
      <alignment horizontal="centerContinuous"/>
      <protection/>
    </xf>
    <xf numFmtId="0" fontId="19" fillId="0" borderId="0" xfId="55">
      <alignment/>
      <protection/>
    </xf>
    <xf numFmtId="0" fontId="21" fillId="0" borderId="0" xfId="55" applyFont="1" applyAlignment="1">
      <alignment horizontal="left"/>
      <protection/>
    </xf>
    <xf numFmtId="0" fontId="22" fillId="0" borderId="0" xfId="55" applyFont="1">
      <alignment/>
      <protection/>
    </xf>
    <xf numFmtId="0" fontId="23" fillId="0" borderId="0" xfId="55" applyFont="1">
      <alignment/>
      <protection/>
    </xf>
    <xf numFmtId="0" fontId="19" fillId="0" borderId="0" xfId="55" applyAlignment="1">
      <alignment horizontal="left"/>
      <protection/>
    </xf>
    <xf numFmtId="0" fontId="19" fillId="0" borderId="0" xfId="55" applyFont="1">
      <alignment/>
      <protection/>
    </xf>
    <xf numFmtId="0" fontId="19" fillId="0" borderId="0" xfId="55" applyAlignment="1">
      <alignment horizontal="center"/>
      <protection/>
    </xf>
    <xf numFmtId="0" fontId="19" fillId="36" borderId="0" xfId="55" applyFill="1">
      <alignment/>
      <protection/>
    </xf>
    <xf numFmtId="0" fontId="19" fillId="36" borderId="0" xfId="55" applyFill="1" applyAlignment="1">
      <alignment/>
      <protection/>
    </xf>
    <xf numFmtId="0" fontId="21" fillId="0" borderId="0" xfId="55" applyFont="1">
      <alignment/>
      <protection/>
    </xf>
    <xf numFmtId="0" fontId="21" fillId="36" borderId="0" xfId="55" applyFont="1" applyFill="1" applyAlignment="1">
      <alignment horizontal="left"/>
      <protection/>
    </xf>
    <xf numFmtId="8" fontId="19" fillId="0" borderId="0" xfId="55" applyNumberFormat="1" applyFont="1">
      <alignment/>
      <protection/>
    </xf>
    <xf numFmtId="0" fontId="19" fillId="0" borderId="0" xfId="55" applyFont="1" applyAlignment="1">
      <alignment horizontal="left"/>
      <protection/>
    </xf>
    <xf numFmtId="171" fontId="19" fillId="0" borderId="0" xfId="55" applyNumberFormat="1" applyAlignment="1">
      <alignment horizontal="left"/>
      <protection/>
    </xf>
    <xf numFmtId="171" fontId="21" fillId="0" borderId="0" xfId="55" applyNumberFormat="1" applyFont="1" applyAlignment="1">
      <alignment horizontal="left"/>
      <protection/>
    </xf>
    <xf numFmtId="0" fontId="63" fillId="0" borderId="22" xfId="0" applyFont="1" applyFill="1" applyBorder="1" applyAlignment="1">
      <alignment horizontal="center"/>
    </xf>
    <xf numFmtId="0" fontId="63" fillId="0" borderId="23" xfId="0" applyFont="1" applyFill="1" applyBorder="1" applyAlignment="1">
      <alignment horizontal="center"/>
    </xf>
    <xf numFmtId="2" fontId="63" fillId="0" borderId="23" xfId="0" applyNumberFormat="1" applyFont="1" applyFill="1" applyBorder="1" applyAlignment="1">
      <alignment horizontal="center"/>
    </xf>
    <xf numFmtId="0" fontId="62" fillId="0" borderId="3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79" fillId="0" borderId="36" xfId="0" applyFont="1" applyBorder="1" applyAlignment="1">
      <alignment horizontal="center" vertical="center" wrapText="1"/>
    </xf>
    <xf numFmtId="0" fontId="80" fillId="37" borderId="0" xfId="0" applyFont="1" applyFill="1" applyAlignment="1">
      <alignment horizontal="center"/>
    </xf>
    <xf numFmtId="0" fontId="62" fillId="0" borderId="1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15" xfId="0" applyFont="1" applyBorder="1" applyAlignment="1">
      <alignment horizontal="left" vertical="center" wrapText="1"/>
    </xf>
    <xf numFmtId="0" fontId="62" fillId="0" borderId="12" xfId="0" applyFont="1" applyBorder="1" applyAlignment="1">
      <alignment horizontal="left" vertical="center" wrapText="1"/>
    </xf>
    <xf numFmtId="0" fontId="62" fillId="0" borderId="39" xfId="0" applyFont="1" applyBorder="1" applyAlignment="1">
      <alignment horizontal="left" vertical="center" wrapText="1"/>
    </xf>
    <xf numFmtId="0" fontId="62" fillId="0" borderId="39" xfId="0" applyFont="1" applyBorder="1" applyAlignment="1">
      <alignment horizontal="center" vertical="center" wrapText="1"/>
    </xf>
    <xf numFmtId="0" fontId="62" fillId="0" borderId="11" xfId="0" applyFont="1" applyBorder="1" applyAlignment="1">
      <alignment horizontal="center" vertical="center"/>
    </xf>
    <xf numFmtId="0" fontId="62" fillId="0" borderId="37" xfId="0" applyFont="1" applyBorder="1" applyAlignment="1">
      <alignment horizontal="center" vertical="center"/>
    </xf>
    <xf numFmtId="0" fontId="62" fillId="0" borderId="19"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15"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47" xfId="0" applyFont="1" applyBorder="1" applyAlignment="1">
      <alignment horizontal="center" vertical="center" wrapText="1"/>
    </xf>
    <xf numFmtId="0" fontId="63" fillId="0" borderId="0" xfId="0" applyFont="1" applyAlignment="1">
      <alignment horizontal="left" vertical="center" wrapText="1"/>
    </xf>
    <xf numFmtId="0" fontId="63" fillId="35" borderId="48" xfId="0" applyFont="1" applyFill="1" applyBorder="1" applyAlignment="1">
      <alignment horizontal="center" vertical="center" wrapText="1"/>
    </xf>
    <xf numFmtId="0" fontId="63" fillId="35" borderId="49" xfId="0" applyFont="1" applyFill="1" applyBorder="1" applyAlignment="1">
      <alignment horizontal="center" vertical="center" wrapText="1"/>
    </xf>
    <xf numFmtId="0" fontId="63" fillId="35" borderId="50" xfId="0" applyFont="1" applyFill="1" applyBorder="1" applyAlignment="1">
      <alignment horizontal="center" vertical="center" wrapText="1"/>
    </xf>
    <xf numFmtId="0" fontId="80" fillId="37" borderId="0" xfId="0" applyFont="1" applyFill="1" applyAlignment="1">
      <alignment horizontal="center" vertical="center" wrapText="1"/>
    </xf>
    <xf numFmtId="0" fontId="20" fillId="38" borderId="0" xfId="55" applyFont="1" applyFill="1" applyAlignment="1">
      <alignment horizontal="center"/>
      <protection/>
    </xf>
    <xf numFmtId="0" fontId="19" fillId="0" borderId="0" xfId="55" applyAlignment="1">
      <alignment horizontal="center" vertical="center" wrapText="1"/>
      <protection/>
    </xf>
    <xf numFmtId="0" fontId="24" fillId="0" borderId="0" xfId="55" applyFont="1" applyAlignment="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34</xdr:col>
      <xdr:colOff>219075</xdr:colOff>
      <xdr:row>84</xdr:row>
      <xdr:rowOff>180975</xdr:rowOff>
    </xdr:to>
    <xdr:pic>
      <xdr:nvPicPr>
        <xdr:cNvPr id="1" name="Picture 2"/>
        <xdr:cNvPicPr preferRelativeResize="1">
          <a:picLocks noChangeAspect="1"/>
        </xdr:cNvPicPr>
      </xdr:nvPicPr>
      <xdr:blipFill>
        <a:blip r:embed="rId1"/>
        <a:stretch>
          <a:fillRect/>
        </a:stretch>
      </xdr:blipFill>
      <xdr:spPr>
        <a:xfrm>
          <a:off x="0" y="0"/>
          <a:ext cx="20945475" cy="1618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50"/>
  <sheetViews>
    <sheetView zoomScalePageLayoutView="0" workbookViewId="0" topLeftCell="A1">
      <selection activeCell="B5" sqref="B5"/>
    </sheetView>
  </sheetViews>
  <sheetFormatPr defaultColWidth="9.140625" defaultRowHeight="15"/>
  <cols>
    <col min="1" max="1" width="15.140625" style="2" customWidth="1"/>
    <col min="2" max="2" width="30.7109375" style="2" customWidth="1"/>
    <col min="3" max="3" width="28.8515625" style="2" customWidth="1"/>
    <col min="4" max="4" width="29.140625" style="2" customWidth="1"/>
    <col min="5" max="16384" width="9.140625" style="2" customWidth="1"/>
  </cols>
  <sheetData>
    <row r="1" spans="1:4" ht="15.75">
      <c r="A1" s="93" t="s">
        <v>28</v>
      </c>
      <c r="B1" s="93"/>
      <c r="C1" s="93"/>
      <c r="D1" s="93"/>
    </row>
    <row r="2" spans="1:4" ht="15">
      <c r="A2" s="36"/>
      <c r="B2" s="36"/>
      <c r="C2" s="36"/>
      <c r="D2" s="36"/>
    </row>
    <row r="3" ht="13.5" thickBot="1"/>
    <row r="4" spans="2:4" s="3" customFormat="1" ht="41.25" customHeight="1" thickBot="1" thickTop="1">
      <c r="B4" s="19" t="s">
        <v>461</v>
      </c>
      <c r="C4" s="20" t="s">
        <v>30</v>
      </c>
      <c r="D4" s="21" t="s">
        <v>31</v>
      </c>
    </row>
    <row r="5" spans="1:4" s="1" customFormat="1" ht="23.25" customHeight="1" thickBot="1" thickTop="1">
      <c r="A5" s="22" t="s">
        <v>0</v>
      </c>
      <c r="B5" s="23"/>
      <c r="C5" s="24"/>
      <c r="D5" s="35" t="s">
        <v>38</v>
      </c>
    </row>
    <row r="6" spans="1:4" ht="26.25" customHeight="1" thickBot="1" thickTop="1">
      <c r="A6" s="33" t="s">
        <v>47</v>
      </c>
      <c r="B6" s="25" t="s">
        <v>2</v>
      </c>
      <c r="C6" s="26" t="s">
        <v>6</v>
      </c>
      <c r="D6" s="27" t="s">
        <v>5</v>
      </c>
    </row>
    <row r="7" spans="1:4" ht="13.5" thickTop="1">
      <c r="A7" s="101" t="s">
        <v>32</v>
      </c>
      <c r="B7" s="96" t="s">
        <v>3</v>
      </c>
      <c r="C7" s="98" t="s">
        <v>4</v>
      </c>
      <c r="D7" s="94" t="s">
        <v>1</v>
      </c>
    </row>
    <row r="8" spans="1:4" ht="22.5" customHeight="1">
      <c r="A8" s="102"/>
      <c r="B8" s="97"/>
      <c r="C8" s="99"/>
      <c r="D8" s="95"/>
    </row>
    <row r="9" spans="1:4" ht="12.75">
      <c r="A9" s="103" t="s">
        <v>24</v>
      </c>
      <c r="B9" s="100" t="s">
        <v>35</v>
      </c>
      <c r="C9" s="100"/>
      <c r="D9" s="104" t="s">
        <v>7</v>
      </c>
    </row>
    <row r="10" spans="1:4" ht="28.5" customHeight="1">
      <c r="A10" s="102"/>
      <c r="B10" s="97"/>
      <c r="C10" s="97"/>
      <c r="D10" s="99"/>
    </row>
    <row r="11" spans="1:4" ht="15" customHeight="1" thickBot="1">
      <c r="A11" s="5"/>
      <c r="B11" s="113" t="s">
        <v>22</v>
      </c>
      <c r="C11" s="114"/>
      <c r="D11" s="115"/>
    </row>
    <row r="12" spans="1:4" s="1" customFormat="1" ht="18.75" customHeight="1" thickBot="1" thickTop="1">
      <c r="A12" s="33" t="s">
        <v>41</v>
      </c>
      <c r="B12" s="28" t="s">
        <v>8</v>
      </c>
      <c r="C12" s="29" t="s">
        <v>9</v>
      </c>
      <c r="D12" s="30" t="s">
        <v>11</v>
      </c>
    </row>
    <row r="13" spans="1:4" ht="12.75" customHeight="1" thickTop="1">
      <c r="A13" s="101" t="s">
        <v>13</v>
      </c>
      <c r="B13" s="107" t="s">
        <v>20</v>
      </c>
      <c r="C13" s="109" t="s">
        <v>33</v>
      </c>
      <c r="D13" s="109" t="s">
        <v>36</v>
      </c>
    </row>
    <row r="14" spans="1:4" ht="15" customHeight="1">
      <c r="A14" s="108"/>
      <c r="B14" s="94"/>
      <c r="C14" s="98"/>
      <c r="D14" s="98"/>
    </row>
    <row r="15" spans="1:4" ht="13.5" customHeight="1">
      <c r="A15" s="108"/>
      <c r="B15" s="94"/>
      <c r="C15" s="98"/>
      <c r="D15" s="98"/>
    </row>
    <row r="16" spans="1:4" ht="15" customHeight="1">
      <c r="A16" s="108"/>
      <c r="B16" s="94"/>
      <c r="C16" s="98"/>
      <c r="D16" s="98"/>
    </row>
    <row r="17" spans="1:4" ht="15" customHeight="1">
      <c r="A17" s="108"/>
      <c r="B17" s="94"/>
      <c r="C17" s="98"/>
      <c r="D17" s="98"/>
    </row>
    <row r="18" spans="1:4" ht="1.5" customHeight="1">
      <c r="A18" s="102"/>
      <c r="B18" s="95"/>
      <c r="C18" s="98"/>
      <c r="D18" s="98"/>
    </row>
    <row r="19" spans="1:4" ht="12.75" customHeight="1">
      <c r="A19" s="103" t="s">
        <v>14</v>
      </c>
      <c r="B19" s="120" t="s">
        <v>10</v>
      </c>
      <c r="C19" s="98"/>
      <c r="D19" s="98"/>
    </row>
    <row r="20" spans="1:4" ht="15" customHeight="1">
      <c r="A20" s="108"/>
      <c r="B20" s="94"/>
      <c r="C20" s="98"/>
      <c r="D20" s="98"/>
    </row>
    <row r="21" spans="1:4" ht="15" customHeight="1">
      <c r="A21" s="108"/>
      <c r="B21" s="94"/>
      <c r="C21" s="98"/>
      <c r="D21" s="98"/>
    </row>
    <row r="22" spans="1:4" ht="8.25" customHeight="1">
      <c r="A22" s="108"/>
      <c r="B22" s="94"/>
      <c r="C22" s="98"/>
      <c r="D22" s="98"/>
    </row>
    <row r="23" spans="1:4" ht="6" customHeight="1">
      <c r="A23" s="102"/>
      <c r="B23" s="95"/>
      <c r="C23" s="99"/>
      <c r="D23" s="98"/>
    </row>
    <row r="24" spans="1:4" ht="0.75" customHeight="1" hidden="1">
      <c r="A24" s="6"/>
      <c r="B24" s="7"/>
      <c r="C24" s="8"/>
      <c r="D24" s="98"/>
    </row>
    <row r="25" spans="1:4" ht="36" customHeight="1">
      <c r="A25" s="9" t="s">
        <v>39</v>
      </c>
      <c r="B25" s="10" t="s">
        <v>21</v>
      </c>
      <c r="C25" s="11" t="s">
        <v>15</v>
      </c>
      <c r="D25" s="12" t="s">
        <v>15</v>
      </c>
    </row>
    <row r="26" spans="1:4" ht="12.75">
      <c r="A26" s="108" t="s">
        <v>12</v>
      </c>
      <c r="B26" s="105" t="s">
        <v>15</v>
      </c>
      <c r="C26" s="105" t="s">
        <v>15</v>
      </c>
      <c r="D26" s="98" t="s">
        <v>40</v>
      </c>
    </row>
    <row r="27" spans="1:4" ht="6.75" customHeight="1">
      <c r="A27" s="108"/>
      <c r="B27" s="105"/>
      <c r="C27" s="105"/>
      <c r="D27" s="98"/>
    </row>
    <row r="28" spans="1:4" ht="3.75" customHeight="1">
      <c r="A28" s="108"/>
      <c r="B28" s="105"/>
      <c r="C28" s="105"/>
      <c r="D28" s="98"/>
    </row>
    <row r="29" spans="1:4" ht="12.75">
      <c r="A29" s="108"/>
      <c r="B29" s="105"/>
      <c r="C29" s="105"/>
      <c r="D29" s="98"/>
    </row>
    <row r="30" spans="1:4" ht="8.25" customHeight="1">
      <c r="A30" s="108"/>
      <c r="B30" s="105"/>
      <c r="C30" s="105"/>
      <c r="D30" s="98"/>
    </row>
    <row r="31" spans="1:4" ht="18" customHeight="1">
      <c r="A31" s="102"/>
      <c r="B31" s="106"/>
      <c r="C31" s="106"/>
      <c r="D31" s="99"/>
    </row>
    <row r="32" spans="1:4" ht="40.5" customHeight="1" thickBot="1">
      <c r="A32" s="5"/>
      <c r="B32" s="113" t="s">
        <v>26</v>
      </c>
      <c r="C32" s="114"/>
      <c r="D32" s="115"/>
    </row>
    <row r="33" spans="1:4" s="1" customFormat="1" ht="18.75" customHeight="1" thickBot="1" thickTop="1">
      <c r="A33" s="33" t="s">
        <v>42</v>
      </c>
      <c r="B33" s="30" t="s">
        <v>16</v>
      </c>
      <c r="C33" s="29" t="s">
        <v>16</v>
      </c>
      <c r="D33" s="30" t="s">
        <v>16</v>
      </c>
    </row>
    <row r="34" spans="1:4" s="4" customFormat="1" ht="15" customHeight="1" thickTop="1">
      <c r="A34" s="13"/>
      <c r="B34" s="14" t="s">
        <v>17</v>
      </c>
      <c r="C34" s="14" t="s">
        <v>15</v>
      </c>
      <c r="D34" s="14" t="s">
        <v>18</v>
      </c>
    </row>
    <row r="35" spans="1:4" s="4" customFormat="1" ht="51.75" customHeight="1" thickBot="1">
      <c r="A35" s="15"/>
      <c r="B35" s="110" t="s">
        <v>45</v>
      </c>
      <c r="C35" s="111"/>
      <c r="D35" s="112"/>
    </row>
    <row r="36" spans="1:4" s="1" customFormat="1" ht="18.75" customHeight="1" thickBot="1" thickTop="1">
      <c r="A36" s="33" t="s">
        <v>23</v>
      </c>
      <c r="B36" s="28" t="s">
        <v>19</v>
      </c>
      <c r="C36" s="28" t="s">
        <v>19</v>
      </c>
      <c r="D36" s="30" t="s">
        <v>16</v>
      </c>
    </row>
    <row r="37" spans="1:4" ht="15.75" customHeight="1" thickTop="1">
      <c r="A37" s="6" t="s">
        <v>16</v>
      </c>
      <c r="B37" s="118" t="s">
        <v>37</v>
      </c>
      <c r="C37" s="107"/>
      <c r="D37" s="109" t="s">
        <v>25</v>
      </c>
    </row>
    <row r="38" spans="1:4" ht="13.5" customHeight="1">
      <c r="A38" s="6"/>
      <c r="B38" s="119"/>
      <c r="C38" s="94"/>
      <c r="D38" s="98"/>
    </row>
    <row r="39" spans="1:4" ht="14.25" customHeight="1">
      <c r="A39" s="6"/>
      <c r="B39" s="119"/>
      <c r="C39" s="94"/>
      <c r="D39" s="98"/>
    </row>
    <row r="40" spans="1:4" ht="13.5" customHeight="1">
      <c r="A40" s="6"/>
      <c r="B40" s="119"/>
      <c r="C40" s="94"/>
      <c r="D40" s="98"/>
    </row>
    <row r="41" spans="1:4" ht="17.25" customHeight="1" thickBot="1">
      <c r="A41" s="18"/>
      <c r="B41" s="110"/>
      <c r="C41" s="112"/>
      <c r="D41" s="117"/>
    </row>
    <row r="42" spans="1:4" s="1" customFormat="1" ht="18.75" customHeight="1" thickBot="1" thickTop="1">
      <c r="A42" s="16" t="s">
        <v>27</v>
      </c>
      <c r="B42" s="30" t="s">
        <v>16</v>
      </c>
      <c r="C42" s="29" t="s">
        <v>16</v>
      </c>
      <c r="D42" s="30" t="s">
        <v>16</v>
      </c>
    </row>
    <row r="43" spans="1:4" s="4" customFormat="1" ht="39.75" customHeight="1" thickBot="1" thickTop="1">
      <c r="A43" s="34" t="s">
        <v>34</v>
      </c>
      <c r="B43" s="17" t="s">
        <v>17</v>
      </c>
      <c r="C43" s="17" t="s">
        <v>29</v>
      </c>
      <c r="D43" s="17" t="s">
        <v>18</v>
      </c>
    </row>
    <row r="44" spans="1:4" s="1" customFormat="1" ht="18.75" customHeight="1" thickBot="1" thickTop="1">
      <c r="A44" s="16" t="s">
        <v>43</v>
      </c>
      <c r="B44" s="30" t="s">
        <v>16</v>
      </c>
      <c r="C44" s="29" t="s">
        <v>16</v>
      </c>
      <c r="D44" s="30" t="s">
        <v>16</v>
      </c>
    </row>
    <row r="45" spans="1:4" s="4" customFormat="1" ht="25.5" customHeight="1" thickBot="1" thickTop="1">
      <c r="A45" s="89" t="s">
        <v>44</v>
      </c>
      <c r="B45" s="90"/>
      <c r="C45" s="90"/>
      <c r="D45" s="91"/>
    </row>
    <row r="46" spans="1:4" s="4" customFormat="1" ht="30" customHeight="1" thickTop="1">
      <c r="A46" s="92" t="s">
        <v>48</v>
      </c>
      <c r="B46" s="92"/>
      <c r="C46" s="92"/>
      <c r="D46" s="92"/>
    </row>
    <row r="47" spans="1:4" s="4" customFormat="1" ht="7.5" customHeight="1">
      <c r="A47" s="31"/>
      <c r="B47" s="32"/>
      <c r="C47" s="32"/>
      <c r="D47" s="32"/>
    </row>
    <row r="48" spans="1:4" ht="12.75">
      <c r="A48" s="116" t="s">
        <v>46</v>
      </c>
      <c r="B48" s="116"/>
      <c r="C48" s="116"/>
      <c r="D48" s="116"/>
    </row>
    <row r="49" spans="1:4" ht="18.75" customHeight="1">
      <c r="A49" s="116"/>
      <c r="B49" s="116"/>
      <c r="C49" s="116"/>
      <c r="D49" s="116"/>
    </row>
    <row r="50" spans="1:4" ht="12.75" customHeight="1">
      <c r="A50" s="37"/>
      <c r="B50" s="37"/>
      <c r="C50" s="37"/>
      <c r="D50" s="37"/>
    </row>
  </sheetData>
  <sheetProtection/>
  <mergeCells count="26">
    <mergeCell ref="B35:D35"/>
    <mergeCell ref="B11:D11"/>
    <mergeCell ref="B32:D32"/>
    <mergeCell ref="A48:D49"/>
    <mergeCell ref="D37:D41"/>
    <mergeCell ref="B37:C41"/>
    <mergeCell ref="A13:A18"/>
    <mergeCell ref="B19:B23"/>
    <mergeCell ref="D13:D24"/>
    <mergeCell ref="D26:D31"/>
    <mergeCell ref="C26:C31"/>
    <mergeCell ref="B13:B18"/>
    <mergeCell ref="B26:B31"/>
    <mergeCell ref="A19:A23"/>
    <mergeCell ref="A26:A31"/>
    <mergeCell ref="C13:C23"/>
    <mergeCell ref="A45:D45"/>
    <mergeCell ref="A46:D46"/>
    <mergeCell ref="A1:D1"/>
    <mergeCell ref="D7:D8"/>
    <mergeCell ref="B7:B8"/>
    <mergeCell ref="C7:C8"/>
    <mergeCell ref="B9:C10"/>
    <mergeCell ref="A7:A8"/>
    <mergeCell ref="A9:A10"/>
    <mergeCell ref="D9:D10"/>
  </mergeCells>
  <printOptions/>
  <pageMargins left="0.5" right="0.25" top="0.5" bottom="0.25" header="0.3" footer="0.3"/>
  <pageSetup fitToHeight="1" fitToWidth="1" horizontalDpi="300" verticalDpi="300" orientation="portrait" scale="89" r:id="rId1"/>
</worksheet>
</file>

<file path=xl/worksheets/sheet2.xml><?xml version="1.0" encoding="utf-8"?>
<worksheet xmlns="http://schemas.openxmlformats.org/spreadsheetml/2006/main" xmlns:r="http://schemas.openxmlformats.org/officeDocument/2006/relationships">
  <dimension ref="A1:E57"/>
  <sheetViews>
    <sheetView tabSelected="1" zoomScalePageLayoutView="0" workbookViewId="0" topLeftCell="A4">
      <selection activeCell="I12" sqref="I12"/>
    </sheetView>
  </sheetViews>
  <sheetFormatPr defaultColWidth="9.140625" defaultRowHeight="15"/>
  <cols>
    <col min="1" max="1" width="14.28125" style="0" customWidth="1"/>
    <col min="2" max="2" width="17.7109375" style="0" customWidth="1"/>
    <col min="3" max="3" width="29.57421875" style="0" customWidth="1"/>
    <col min="4" max="4" width="18.28125" style="0" customWidth="1"/>
  </cols>
  <sheetData>
    <row r="1" spans="1:4" ht="35.25" customHeight="1">
      <c r="A1" s="125" t="s">
        <v>65</v>
      </c>
      <c r="B1" s="125"/>
      <c r="C1" s="125"/>
      <c r="D1" s="125"/>
    </row>
    <row r="2" spans="1:4" ht="15">
      <c r="A2" s="2"/>
      <c r="B2" s="2"/>
      <c r="C2" s="2"/>
      <c r="D2" s="2"/>
    </row>
    <row r="3" spans="1:4" ht="15.75" thickBot="1">
      <c r="A3" s="2"/>
      <c r="B3" s="2"/>
      <c r="C3" s="2"/>
      <c r="D3" s="2"/>
    </row>
    <row r="4" spans="1:4" ht="40.5" customHeight="1" thickBot="1" thickTop="1">
      <c r="A4" s="64" t="s">
        <v>294</v>
      </c>
      <c r="B4" s="65" t="s">
        <v>49</v>
      </c>
      <c r="C4" s="65" t="s">
        <v>187</v>
      </c>
      <c r="D4" s="66" t="s">
        <v>64</v>
      </c>
    </row>
    <row r="5" spans="1:4" ht="32.25" customHeight="1" thickBot="1">
      <c r="A5" s="122" t="s">
        <v>457</v>
      </c>
      <c r="B5" s="123"/>
      <c r="C5" s="123"/>
      <c r="D5" s="124"/>
    </row>
    <row r="6" spans="1:4" ht="15">
      <c r="A6" s="45" t="s">
        <v>295</v>
      </c>
      <c r="B6" s="46">
        <v>6.67</v>
      </c>
      <c r="C6" s="46" t="s">
        <v>458</v>
      </c>
      <c r="D6" s="47">
        <f>0.0667*8</f>
        <v>0.5336</v>
      </c>
    </row>
    <row r="7" spans="1:4" ht="15">
      <c r="A7" s="40" t="s">
        <v>297</v>
      </c>
      <c r="B7" s="41">
        <v>13.33</v>
      </c>
      <c r="C7" s="41" t="s">
        <v>50</v>
      </c>
      <c r="D7" s="48">
        <f>0.1333*8</f>
        <v>1.0664</v>
      </c>
    </row>
    <row r="8" spans="1:4" ht="15">
      <c r="A8" s="40" t="s">
        <v>296</v>
      </c>
      <c r="B8" s="41">
        <v>13.33</v>
      </c>
      <c r="C8" s="41" t="s">
        <v>50</v>
      </c>
      <c r="D8" s="48">
        <f>0.1333*8</f>
        <v>1.0664</v>
      </c>
    </row>
    <row r="9" spans="1:4" ht="15">
      <c r="A9" s="40" t="s">
        <v>298</v>
      </c>
      <c r="B9" s="42">
        <v>20</v>
      </c>
      <c r="C9" s="41" t="s">
        <v>51</v>
      </c>
      <c r="D9" s="48">
        <f>0.2*8</f>
        <v>1.6</v>
      </c>
    </row>
    <row r="10" spans="1:4" ht="15">
      <c r="A10" s="40" t="s">
        <v>299</v>
      </c>
      <c r="B10" s="41">
        <f>20+26.66</f>
        <v>46.66</v>
      </c>
      <c r="C10" s="41" t="s">
        <v>56</v>
      </c>
      <c r="D10" s="48">
        <f>0.4666*8</f>
        <v>3.7328</v>
      </c>
    </row>
    <row r="11" spans="1:4" ht="15">
      <c r="A11" s="40" t="s">
        <v>301</v>
      </c>
      <c r="B11" s="41">
        <v>43.33</v>
      </c>
      <c r="C11" s="41" t="s">
        <v>302</v>
      </c>
      <c r="D11" s="48">
        <f>0.4333*8</f>
        <v>3.4664</v>
      </c>
    </row>
    <row r="12" spans="1:4" ht="15">
      <c r="A12" s="40">
        <v>4</v>
      </c>
      <c r="B12" s="41">
        <v>26.66</v>
      </c>
      <c r="C12" s="67" t="s">
        <v>52</v>
      </c>
      <c r="D12" s="48">
        <f>0.2666*8</f>
        <v>2.1328</v>
      </c>
    </row>
    <row r="13" spans="1:4" ht="15">
      <c r="A13" s="40" t="s">
        <v>303</v>
      </c>
      <c r="B13" s="41">
        <f>26.66+13.33</f>
        <v>39.99</v>
      </c>
      <c r="C13" s="67" t="s">
        <v>304</v>
      </c>
      <c r="D13" s="48">
        <f>0.3999*8</f>
        <v>3.1992</v>
      </c>
    </row>
    <row r="14" spans="1:4" ht="15">
      <c r="A14" s="40" t="s">
        <v>300</v>
      </c>
      <c r="B14" s="41">
        <f>26.66+26.66</f>
        <v>53.32</v>
      </c>
      <c r="C14" s="41" t="s">
        <v>55</v>
      </c>
      <c r="D14" s="48">
        <f>0.5332*8</f>
        <v>4.2656</v>
      </c>
    </row>
    <row r="15" spans="1:4" ht="15">
      <c r="A15" s="86">
        <v>5</v>
      </c>
      <c r="B15" s="87">
        <v>33.33</v>
      </c>
      <c r="C15" s="87" t="s">
        <v>53</v>
      </c>
      <c r="D15" s="48">
        <f>0.3333*8</f>
        <v>2.6664</v>
      </c>
    </row>
    <row r="16" spans="1:4" ht="15">
      <c r="A16" s="86">
        <v>6</v>
      </c>
      <c r="B16" s="88">
        <f>6*6.666</f>
        <v>39.996</v>
      </c>
      <c r="C16" s="87" t="s">
        <v>54</v>
      </c>
      <c r="D16" s="48">
        <f>0.4*8</f>
        <v>3.2</v>
      </c>
    </row>
    <row r="17" spans="1:4" ht="15">
      <c r="A17" s="86">
        <v>7</v>
      </c>
      <c r="B17" s="88">
        <f>7*6.666</f>
        <v>46.662000000000006</v>
      </c>
      <c r="C17" s="87" t="s">
        <v>56</v>
      </c>
      <c r="D17" s="48">
        <f>0.4666*8</f>
        <v>3.7328</v>
      </c>
    </row>
    <row r="18" spans="1:4" ht="15">
      <c r="A18" s="86">
        <v>8</v>
      </c>
      <c r="B18" s="88">
        <f>8*6.666</f>
        <v>53.328</v>
      </c>
      <c r="C18" s="87" t="s">
        <v>55</v>
      </c>
      <c r="D18" s="48">
        <f>0.5333*8</f>
        <v>4.2664</v>
      </c>
    </row>
    <row r="19" spans="1:4" ht="15">
      <c r="A19" s="86">
        <v>9</v>
      </c>
      <c r="B19" s="88">
        <f>9*6.666</f>
        <v>59.994</v>
      </c>
      <c r="C19" s="87" t="s">
        <v>57</v>
      </c>
      <c r="D19" s="48">
        <f>0.5999*8</f>
        <v>4.7992</v>
      </c>
    </row>
    <row r="20" spans="1:4" ht="15">
      <c r="A20" s="86">
        <v>10</v>
      </c>
      <c r="B20" s="87">
        <v>66.66</v>
      </c>
      <c r="C20" s="87" t="s">
        <v>58</v>
      </c>
      <c r="D20" s="48">
        <f>0.6666*8</f>
        <v>5.3328</v>
      </c>
    </row>
    <row r="21" spans="1:4" ht="15">
      <c r="A21" s="86">
        <v>11</v>
      </c>
      <c r="B21" s="88">
        <f>11*6.666</f>
        <v>73.32600000000001</v>
      </c>
      <c r="C21" s="87" t="s">
        <v>59</v>
      </c>
      <c r="D21" s="48">
        <f>0.7333*8</f>
        <v>5.8664</v>
      </c>
    </row>
    <row r="22" spans="1:4" ht="15">
      <c r="A22" s="86">
        <v>12</v>
      </c>
      <c r="B22" s="88">
        <f>12*6.666</f>
        <v>79.992</v>
      </c>
      <c r="C22" s="87" t="s">
        <v>60</v>
      </c>
      <c r="D22" s="48">
        <f>0.7999*8</f>
        <v>6.3992</v>
      </c>
    </row>
    <row r="23" spans="1:4" ht="15">
      <c r="A23" s="86">
        <v>13</v>
      </c>
      <c r="B23" s="88">
        <f>13*6.666</f>
        <v>86.658</v>
      </c>
      <c r="C23" s="87" t="s">
        <v>61</v>
      </c>
      <c r="D23" s="48">
        <f>0.8666*8</f>
        <v>6.9328</v>
      </c>
    </row>
    <row r="24" spans="1:4" ht="15">
      <c r="A24" s="86">
        <v>14</v>
      </c>
      <c r="B24" s="88">
        <f>14*6.666</f>
        <v>93.32400000000001</v>
      </c>
      <c r="C24" s="87" t="s">
        <v>62</v>
      </c>
      <c r="D24" s="48">
        <f>0.9332*8</f>
        <v>7.4656</v>
      </c>
    </row>
    <row r="25" spans="1:4" ht="15">
      <c r="A25" s="86">
        <v>15</v>
      </c>
      <c r="B25" s="87">
        <f>15*6.666</f>
        <v>99.99000000000001</v>
      </c>
      <c r="C25" s="87" t="s">
        <v>63</v>
      </c>
      <c r="D25" s="48">
        <f>0.9999*8</f>
        <v>7.9992</v>
      </c>
    </row>
    <row r="26" spans="1:4" ht="15">
      <c r="A26" s="86" t="s">
        <v>190</v>
      </c>
      <c r="B26" s="87" t="s">
        <v>195</v>
      </c>
      <c r="C26" s="87" t="s">
        <v>189</v>
      </c>
      <c r="D26" s="48"/>
    </row>
    <row r="27" spans="1:4" ht="15.75" thickBot="1">
      <c r="A27" s="43"/>
      <c r="B27" s="44"/>
      <c r="C27" s="44"/>
      <c r="D27" s="49"/>
    </row>
    <row r="28" spans="1:4" ht="15.75" thickTop="1">
      <c r="A28" s="38"/>
      <c r="B28" s="38"/>
      <c r="C28" s="38"/>
      <c r="D28" s="38"/>
    </row>
    <row r="29" spans="1:5" ht="15.75">
      <c r="A29" s="93" t="s">
        <v>202</v>
      </c>
      <c r="B29" s="93"/>
      <c r="C29" s="93"/>
      <c r="D29" s="93"/>
      <c r="E29" s="93"/>
    </row>
    <row r="30" spans="1:4" ht="15">
      <c r="A30" s="38"/>
      <c r="B30" s="38"/>
      <c r="C30" s="38"/>
      <c r="D30" s="38"/>
    </row>
    <row r="31" spans="1:5" ht="54.75" customHeight="1">
      <c r="A31" s="121" t="s">
        <v>459</v>
      </c>
      <c r="B31" s="121"/>
      <c r="C31" s="121"/>
      <c r="D31" s="121"/>
      <c r="E31" s="121"/>
    </row>
    <row r="32" spans="1:4" ht="15">
      <c r="A32" s="38"/>
      <c r="B32" s="38"/>
      <c r="C32" s="38"/>
      <c r="D32" s="38"/>
    </row>
    <row r="33" spans="1:5" ht="37.5" customHeight="1">
      <c r="A33" s="121" t="s">
        <v>196</v>
      </c>
      <c r="B33" s="121"/>
      <c r="C33" s="121"/>
      <c r="D33" s="121"/>
      <c r="E33" s="121"/>
    </row>
    <row r="34" spans="1:4" ht="15">
      <c r="A34" s="39"/>
      <c r="B34" s="38"/>
      <c r="C34" s="38"/>
      <c r="D34" s="38"/>
    </row>
    <row r="35" spans="1:5" ht="29.25" customHeight="1">
      <c r="A35" s="121" t="s">
        <v>191</v>
      </c>
      <c r="B35" s="121"/>
      <c r="C35" s="121"/>
      <c r="D35" s="121"/>
      <c r="E35" s="121"/>
    </row>
    <row r="36" spans="1:4" ht="15">
      <c r="A36" s="39"/>
      <c r="B36" s="38"/>
      <c r="C36" s="38"/>
      <c r="D36" s="2"/>
    </row>
    <row r="37" spans="1:5" ht="28.5" customHeight="1">
      <c r="A37" s="121" t="s">
        <v>188</v>
      </c>
      <c r="B37" s="121"/>
      <c r="C37" s="121"/>
      <c r="D37" s="121"/>
      <c r="E37" s="121"/>
    </row>
    <row r="39" spans="1:5" ht="25.5" customHeight="1">
      <c r="A39" s="121" t="s">
        <v>194</v>
      </c>
      <c r="B39" s="121"/>
      <c r="C39" s="121"/>
      <c r="D39" s="121"/>
      <c r="E39" s="121"/>
    </row>
    <row r="41" spans="1:5" s="2" customFormat="1" ht="12.75">
      <c r="A41" s="2" t="s">
        <v>192</v>
      </c>
      <c r="B41" s="121" t="s">
        <v>198</v>
      </c>
      <c r="C41" s="121"/>
      <c r="D41" s="121"/>
      <c r="E41" s="121"/>
    </row>
    <row r="42" spans="2:5" s="2" customFormat="1" ht="12.75">
      <c r="B42" s="121"/>
      <c r="C42" s="121"/>
      <c r="D42" s="121"/>
      <c r="E42" s="121"/>
    </row>
    <row r="43" spans="2:5" s="2" customFormat="1" ht="12.75">
      <c r="B43" s="121"/>
      <c r="C43" s="121"/>
      <c r="D43" s="121"/>
      <c r="E43" s="121"/>
    </row>
    <row r="45" spans="1:5" s="2" customFormat="1" ht="12.75">
      <c r="A45" s="38" t="s">
        <v>193</v>
      </c>
      <c r="B45" s="121" t="s">
        <v>199</v>
      </c>
      <c r="C45" s="121"/>
      <c r="D45" s="121"/>
      <c r="E45" s="121"/>
    </row>
    <row r="46" spans="2:5" s="2" customFormat="1" ht="9" customHeight="1">
      <c r="B46" s="121"/>
      <c r="C46" s="121"/>
      <c r="D46" s="121"/>
      <c r="E46" s="121"/>
    </row>
    <row r="47" spans="2:5" s="2" customFormat="1" ht="6.75" customHeight="1">
      <c r="B47" s="121"/>
      <c r="C47" s="121"/>
      <c r="D47" s="121"/>
      <c r="E47" s="121"/>
    </row>
    <row r="48" s="2" customFormat="1" ht="12.75"/>
    <row r="49" spans="1:5" s="2" customFormat="1" ht="12.75">
      <c r="A49" s="38" t="s">
        <v>197</v>
      </c>
      <c r="B49" s="121" t="s">
        <v>200</v>
      </c>
      <c r="C49" s="121"/>
      <c r="D49" s="121"/>
      <c r="E49" s="121"/>
    </row>
    <row r="50" spans="2:5" ht="21" customHeight="1">
      <c r="B50" s="121"/>
      <c r="C50" s="121"/>
      <c r="D50" s="121"/>
      <c r="E50" s="121"/>
    </row>
    <row r="51" spans="2:5" ht="18.75" customHeight="1">
      <c r="B51" s="121"/>
      <c r="C51" s="121"/>
      <c r="D51" s="121"/>
      <c r="E51" s="121"/>
    </row>
    <row r="53" spans="1:5" ht="27.75" customHeight="1">
      <c r="A53" s="121" t="s">
        <v>201</v>
      </c>
      <c r="B53" s="121"/>
      <c r="C53" s="121"/>
      <c r="D53" s="121"/>
      <c r="E53" s="121"/>
    </row>
    <row r="55" spans="1:5" ht="25.5" customHeight="1">
      <c r="A55" s="121" t="s">
        <v>460</v>
      </c>
      <c r="B55" s="121"/>
      <c r="C55" s="121"/>
      <c r="D55" s="121"/>
      <c r="E55" s="121"/>
    </row>
    <row r="57" spans="1:5" ht="15">
      <c r="A57" s="121" t="s">
        <v>203</v>
      </c>
      <c r="B57" s="121"/>
      <c r="C57" s="121"/>
      <c r="D57" s="121"/>
      <c r="E57" s="121"/>
    </row>
  </sheetData>
  <sheetProtection/>
  <mergeCells count="14">
    <mergeCell ref="A1:D1"/>
    <mergeCell ref="A33:E33"/>
    <mergeCell ref="A35:E35"/>
    <mergeCell ref="A37:E37"/>
    <mergeCell ref="A29:E29"/>
    <mergeCell ref="A31:E31"/>
    <mergeCell ref="A57:E57"/>
    <mergeCell ref="A5:D5"/>
    <mergeCell ref="A39:E39"/>
    <mergeCell ref="B41:E43"/>
    <mergeCell ref="B45:E47"/>
    <mergeCell ref="B49:E51"/>
    <mergeCell ref="A53:E53"/>
    <mergeCell ref="A55:E55"/>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D112"/>
  <sheetViews>
    <sheetView zoomScalePageLayoutView="0" workbookViewId="0" topLeftCell="A1">
      <selection activeCell="F21" sqref="F21"/>
    </sheetView>
  </sheetViews>
  <sheetFormatPr defaultColWidth="9.140625" defaultRowHeight="15"/>
  <cols>
    <col min="1" max="1" width="37.8515625" style="71" customWidth="1"/>
    <col min="2" max="4" width="21.28125" style="71" customWidth="1"/>
    <col min="5" max="5" width="9.140625" style="68" customWidth="1"/>
    <col min="6" max="16384" width="9.140625" style="71" customWidth="1"/>
  </cols>
  <sheetData>
    <row r="1" spans="1:4" ht="15.75">
      <c r="A1" s="126" t="s">
        <v>305</v>
      </c>
      <c r="B1" s="126"/>
      <c r="C1" s="126"/>
      <c r="D1" s="126"/>
    </row>
    <row r="2" spans="1:4" ht="15.75">
      <c r="A2" s="126" t="s">
        <v>306</v>
      </c>
      <c r="B2" s="126"/>
      <c r="C2" s="126"/>
      <c r="D2" s="126"/>
    </row>
    <row r="3" spans="1:4" ht="12.75">
      <c r="A3" s="69"/>
      <c r="B3" s="70"/>
      <c r="C3" s="70"/>
      <c r="D3" s="70"/>
    </row>
    <row r="4" spans="1:4" ht="12.75">
      <c r="A4" s="71" t="s">
        <v>16</v>
      </c>
      <c r="B4" s="72" t="s">
        <v>307</v>
      </c>
      <c r="C4" s="72" t="s">
        <v>308</v>
      </c>
      <c r="D4" s="72" t="s">
        <v>309</v>
      </c>
    </row>
    <row r="6" spans="1:4" ht="12.75">
      <c r="A6" s="73" t="s">
        <v>310</v>
      </c>
      <c r="C6" s="74" t="s">
        <v>311</v>
      </c>
      <c r="D6" s="71" t="s">
        <v>16</v>
      </c>
    </row>
    <row r="7" ht="12.75">
      <c r="D7" s="71" t="s">
        <v>16</v>
      </c>
    </row>
    <row r="8" spans="1:4" ht="12.75">
      <c r="A8" s="75"/>
      <c r="B8" s="76" t="s">
        <v>312</v>
      </c>
      <c r="C8" s="77" t="s">
        <v>313</v>
      </c>
      <c r="D8" s="127" t="s">
        <v>314</v>
      </c>
    </row>
    <row r="9" spans="1:4" ht="12.75">
      <c r="A9" s="75"/>
      <c r="B9" s="71" t="s">
        <v>315</v>
      </c>
      <c r="C9" s="77" t="s">
        <v>316</v>
      </c>
      <c r="D9" s="127"/>
    </row>
    <row r="10" spans="1:4" ht="12.75">
      <c r="A10" s="75"/>
      <c r="C10" s="77" t="s">
        <v>317</v>
      </c>
      <c r="D10" s="127"/>
    </row>
    <row r="11" spans="1:4" ht="12.75">
      <c r="A11" s="75"/>
      <c r="C11" s="77" t="s">
        <v>318</v>
      </c>
      <c r="D11" s="127"/>
    </row>
    <row r="12" spans="3:4" ht="12.75">
      <c r="C12" s="77" t="s">
        <v>319</v>
      </c>
      <c r="D12" s="127"/>
    </row>
    <row r="13" spans="3:4" ht="12.75">
      <c r="C13" s="77" t="s">
        <v>320</v>
      </c>
      <c r="D13" s="127"/>
    </row>
    <row r="14" spans="3:4" ht="12.75">
      <c r="C14" s="77" t="s">
        <v>321</v>
      </c>
      <c r="D14" s="127"/>
    </row>
    <row r="15" spans="3:4" ht="12.75">
      <c r="C15" s="77" t="s">
        <v>322</v>
      </c>
      <c r="D15" s="127"/>
    </row>
    <row r="16" spans="3:4" ht="12.75">
      <c r="C16" s="77" t="s">
        <v>323</v>
      </c>
      <c r="D16" s="127"/>
    </row>
    <row r="17" spans="3:4" ht="12.75">
      <c r="C17" s="77" t="s">
        <v>324</v>
      </c>
      <c r="D17" s="127"/>
    </row>
    <row r="18" spans="1:4" ht="8.25" customHeight="1">
      <c r="A18" s="78"/>
      <c r="B18" s="78"/>
      <c r="C18" s="78"/>
      <c r="D18" s="79"/>
    </row>
    <row r="20" spans="2:4" ht="12.75">
      <c r="B20" s="72" t="s">
        <v>307</v>
      </c>
      <c r="C20" s="72" t="s">
        <v>308</v>
      </c>
      <c r="D20" s="72" t="s">
        <v>309</v>
      </c>
    </row>
    <row r="22" spans="1:4" ht="12.75">
      <c r="A22" s="73" t="s">
        <v>325</v>
      </c>
      <c r="C22" s="74" t="s">
        <v>326</v>
      </c>
      <c r="D22" s="71" t="s">
        <v>327</v>
      </c>
    </row>
    <row r="23" ht="12.75">
      <c r="D23" s="71" t="s">
        <v>328</v>
      </c>
    </row>
    <row r="24" spans="1:4" ht="12.75">
      <c r="A24" s="71" t="s">
        <v>329</v>
      </c>
      <c r="B24" s="76" t="s">
        <v>330</v>
      </c>
      <c r="C24" s="71" t="s">
        <v>331</v>
      </c>
      <c r="D24" s="71" t="s">
        <v>332</v>
      </c>
    </row>
    <row r="25" spans="1:3" ht="12.75">
      <c r="A25" s="71" t="s">
        <v>333</v>
      </c>
      <c r="B25" s="71" t="s">
        <v>334</v>
      </c>
      <c r="C25" s="71" t="s">
        <v>335</v>
      </c>
    </row>
    <row r="26" spans="1:4" ht="12.75">
      <c r="A26" s="80"/>
      <c r="C26" s="71" t="s">
        <v>336</v>
      </c>
      <c r="D26" s="71" t="s">
        <v>337</v>
      </c>
    </row>
    <row r="27" spans="1:4" ht="12.75">
      <c r="A27" s="80"/>
      <c r="B27" s="71" t="s">
        <v>338</v>
      </c>
      <c r="C27" s="71" t="s">
        <v>339</v>
      </c>
      <c r="D27" s="71" t="s">
        <v>328</v>
      </c>
    </row>
    <row r="28" spans="1:4" ht="12.75">
      <c r="A28" s="80"/>
      <c r="B28" s="71" t="s">
        <v>340</v>
      </c>
      <c r="C28" s="71" t="s">
        <v>341</v>
      </c>
      <c r="D28" s="71" t="s">
        <v>342</v>
      </c>
    </row>
    <row r="29" spans="1:3" ht="12.75">
      <c r="A29" s="71" t="s">
        <v>16</v>
      </c>
      <c r="B29" s="71" t="s">
        <v>343</v>
      </c>
      <c r="C29" s="71" t="s">
        <v>344</v>
      </c>
    </row>
    <row r="30" spans="2:4" ht="12.75">
      <c r="B30" s="71" t="s">
        <v>345</v>
      </c>
      <c r="C30" s="71" t="s">
        <v>346</v>
      </c>
      <c r="D30" s="71" t="s">
        <v>347</v>
      </c>
    </row>
    <row r="31" spans="3:4" ht="12.75">
      <c r="C31" s="71" t="s">
        <v>348</v>
      </c>
      <c r="D31" s="71" t="s">
        <v>328</v>
      </c>
    </row>
    <row r="32" spans="3:4" ht="12.75">
      <c r="C32" s="71" t="s">
        <v>349</v>
      </c>
      <c r="D32" s="71" t="s">
        <v>350</v>
      </c>
    </row>
    <row r="34" spans="1:4" ht="12.75">
      <c r="A34" s="71" t="s">
        <v>16</v>
      </c>
      <c r="C34" s="71" t="s">
        <v>351</v>
      </c>
      <c r="D34" s="71" t="s">
        <v>352</v>
      </c>
    </row>
    <row r="35" spans="3:4" ht="12.75">
      <c r="C35" s="71" t="s">
        <v>353</v>
      </c>
      <c r="D35" s="71" t="s">
        <v>328</v>
      </c>
    </row>
    <row r="36" spans="3:4" ht="12.75">
      <c r="C36" s="71" t="s">
        <v>354</v>
      </c>
      <c r="D36" s="71" t="s">
        <v>355</v>
      </c>
    </row>
    <row r="37" ht="12.75">
      <c r="C37" s="71" t="s">
        <v>356</v>
      </c>
    </row>
    <row r="38" spans="3:4" ht="12.75">
      <c r="C38" s="71" t="s">
        <v>357</v>
      </c>
      <c r="D38" s="71" t="s">
        <v>358</v>
      </c>
    </row>
    <row r="39" spans="3:4" ht="12.75">
      <c r="C39" s="71" t="s">
        <v>359</v>
      </c>
      <c r="D39" s="71" t="s">
        <v>328</v>
      </c>
    </row>
    <row r="40" ht="12.75">
      <c r="D40" s="71" t="s">
        <v>360</v>
      </c>
    </row>
    <row r="42" ht="12.75">
      <c r="D42" s="71" t="s">
        <v>361</v>
      </c>
    </row>
    <row r="43" ht="12.75">
      <c r="D43" s="71" t="s">
        <v>362</v>
      </c>
    </row>
    <row r="44" ht="12.75">
      <c r="D44" s="71" t="s">
        <v>363</v>
      </c>
    </row>
    <row r="45" ht="12.75">
      <c r="D45" s="71" t="s">
        <v>364</v>
      </c>
    </row>
    <row r="46" ht="12.75">
      <c r="D46" s="71" t="s">
        <v>365</v>
      </c>
    </row>
    <row r="48" spans="1:4" ht="38.25" customHeight="1">
      <c r="A48" s="128" t="s">
        <v>366</v>
      </c>
      <c r="B48" s="128"/>
      <c r="C48" s="128"/>
      <c r="D48" s="128"/>
    </row>
    <row r="49" spans="1:4" ht="7.5" customHeight="1">
      <c r="A49" s="78"/>
      <c r="B49" s="81"/>
      <c r="C49" s="81"/>
      <c r="D49" s="81"/>
    </row>
    <row r="50" spans="2:4" ht="12.75">
      <c r="B50" s="75"/>
      <c r="C50" s="75"/>
      <c r="D50" s="75"/>
    </row>
    <row r="51" spans="2:4" ht="12.75">
      <c r="B51" s="72" t="s">
        <v>307</v>
      </c>
      <c r="C51" s="72" t="s">
        <v>308</v>
      </c>
      <c r="D51" s="72" t="s">
        <v>309</v>
      </c>
    </row>
    <row r="52" spans="2:4" ht="12.75">
      <c r="B52" s="75"/>
      <c r="C52" s="75"/>
      <c r="D52" s="75"/>
    </row>
    <row r="53" spans="1:4" ht="12.75">
      <c r="A53" s="73" t="s">
        <v>367</v>
      </c>
      <c r="C53" s="74" t="s">
        <v>368</v>
      </c>
      <c r="D53" s="71" t="s">
        <v>327</v>
      </c>
    </row>
    <row r="54" spans="1:3" ht="12.75">
      <c r="A54" s="73"/>
      <c r="C54" s="74"/>
    </row>
    <row r="55" spans="1:4" ht="12.75">
      <c r="A55" s="71" t="s">
        <v>369</v>
      </c>
      <c r="B55" s="80" t="s">
        <v>370</v>
      </c>
      <c r="C55" s="71" t="s">
        <v>371</v>
      </c>
      <c r="D55" s="71" t="s">
        <v>372</v>
      </c>
    </row>
    <row r="56" spans="1:4" ht="12.75">
      <c r="A56" s="76" t="s">
        <v>373</v>
      </c>
      <c r="B56" s="82" t="s">
        <v>374</v>
      </c>
      <c r="C56" s="71" t="s">
        <v>375</v>
      </c>
      <c r="D56" s="71" t="s">
        <v>376</v>
      </c>
    </row>
    <row r="57" spans="1:3" ht="12.75">
      <c r="A57" s="76" t="s">
        <v>377</v>
      </c>
      <c r="B57" s="76" t="s">
        <v>378</v>
      </c>
      <c r="C57" s="71" t="s">
        <v>379</v>
      </c>
    </row>
    <row r="58" spans="1:4" ht="12.75">
      <c r="A58" s="76" t="s">
        <v>380</v>
      </c>
      <c r="B58" s="76" t="s">
        <v>381</v>
      </c>
      <c r="C58" s="71" t="s">
        <v>382</v>
      </c>
      <c r="D58" s="71" t="s">
        <v>337</v>
      </c>
    </row>
    <row r="59" spans="1:3" ht="12.75">
      <c r="A59" s="76" t="s">
        <v>383</v>
      </c>
      <c r="B59" s="83" t="s">
        <v>384</v>
      </c>
      <c r="C59" s="71" t="s">
        <v>385</v>
      </c>
    </row>
    <row r="60" spans="1:4" ht="12.75">
      <c r="A60" s="76" t="s">
        <v>16</v>
      </c>
      <c r="B60" s="83" t="s">
        <v>16</v>
      </c>
      <c r="C60" s="71" t="s">
        <v>386</v>
      </c>
      <c r="D60" s="71" t="s">
        <v>372</v>
      </c>
    </row>
    <row r="61" spans="3:4" ht="12.75">
      <c r="C61" s="71" t="s">
        <v>387</v>
      </c>
      <c r="D61" s="71" t="s">
        <v>388</v>
      </c>
    </row>
    <row r="62" spans="2:3" ht="12.75">
      <c r="B62" s="80" t="s">
        <v>389</v>
      </c>
      <c r="C62" s="71" t="s">
        <v>390</v>
      </c>
    </row>
    <row r="63" spans="1:4" ht="12.75">
      <c r="A63" s="71" t="s">
        <v>391</v>
      </c>
      <c r="B63" s="80" t="s">
        <v>392</v>
      </c>
      <c r="C63" s="71" t="s">
        <v>393</v>
      </c>
      <c r="D63" s="71" t="s">
        <v>347</v>
      </c>
    </row>
    <row r="64" spans="1:3" ht="12.75">
      <c r="A64" s="71" t="s">
        <v>394</v>
      </c>
      <c r="B64" s="71" t="s">
        <v>395</v>
      </c>
      <c r="C64" s="71" t="s">
        <v>396</v>
      </c>
    </row>
    <row r="65" spans="1:4" ht="12.75">
      <c r="A65" s="71" t="s">
        <v>397</v>
      </c>
      <c r="B65" s="71" t="s">
        <v>398</v>
      </c>
      <c r="C65" s="71" t="s">
        <v>399</v>
      </c>
      <c r="D65" s="71" t="s">
        <v>372</v>
      </c>
    </row>
    <row r="66" spans="1:4" ht="12.75">
      <c r="A66" s="71" t="s">
        <v>400</v>
      </c>
      <c r="B66" s="71" t="s">
        <v>401</v>
      </c>
      <c r="C66" s="71" t="s">
        <v>402</v>
      </c>
      <c r="D66" s="71" t="s">
        <v>403</v>
      </c>
    </row>
    <row r="67" spans="1:3" ht="12.75">
      <c r="A67" s="71" t="s">
        <v>404</v>
      </c>
      <c r="C67" s="71" t="s">
        <v>405</v>
      </c>
    </row>
    <row r="68" spans="3:4" ht="12.75">
      <c r="C68" s="71" t="s">
        <v>406</v>
      </c>
      <c r="D68" s="71" t="s">
        <v>352</v>
      </c>
    </row>
    <row r="69" spans="2:3" ht="12.75">
      <c r="B69" s="80" t="s">
        <v>407</v>
      </c>
      <c r="C69" s="71" t="s">
        <v>408</v>
      </c>
    </row>
    <row r="70" spans="2:4" ht="12.75">
      <c r="B70" s="80" t="s">
        <v>409</v>
      </c>
      <c r="D70" s="71" t="s">
        <v>372</v>
      </c>
    </row>
    <row r="71" spans="2:4" ht="12.75">
      <c r="B71" s="71" t="s">
        <v>410</v>
      </c>
      <c r="C71" s="71" t="s">
        <v>351</v>
      </c>
      <c r="D71" s="71" t="s">
        <v>411</v>
      </c>
    </row>
    <row r="72" spans="2:3" ht="12.75">
      <c r="B72" s="71" t="s">
        <v>412</v>
      </c>
      <c r="C72" s="71" t="s">
        <v>353</v>
      </c>
    </row>
    <row r="73" spans="2:4" ht="15">
      <c r="B73" s="71" t="s">
        <v>413</v>
      </c>
      <c r="C73" s="71" t="s">
        <v>414</v>
      </c>
      <c r="D73" s="71" t="s">
        <v>358</v>
      </c>
    </row>
    <row r="74" spans="2:3" ht="12.75">
      <c r="B74" s="71" t="s">
        <v>415</v>
      </c>
      <c r="C74" s="71" t="s">
        <v>416</v>
      </c>
    </row>
    <row r="75" spans="2:4" ht="12.75">
      <c r="B75" s="71" t="s">
        <v>417</v>
      </c>
      <c r="C75" s="71" t="s">
        <v>418</v>
      </c>
      <c r="D75" s="71" t="s">
        <v>372</v>
      </c>
    </row>
    <row r="76" spans="2:4" ht="12.75">
      <c r="B76" s="71" t="s">
        <v>419</v>
      </c>
      <c r="C76" s="71" t="s">
        <v>420</v>
      </c>
      <c r="D76" s="71" t="s">
        <v>421</v>
      </c>
    </row>
    <row r="77" spans="2:3" ht="12.75">
      <c r="B77" s="74" t="s">
        <v>422</v>
      </c>
      <c r="C77" s="71" t="s">
        <v>16</v>
      </c>
    </row>
    <row r="78" ht="12.75">
      <c r="B78" s="74" t="s">
        <v>423</v>
      </c>
    </row>
    <row r="79" spans="2:4" ht="12.75">
      <c r="B79" s="74" t="s">
        <v>424</v>
      </c>
      <c r="C79" s="80" t="s">
        <v>407</v>
      </c>
      <c r="D79" s="77" t="s">
        <v>425</v>
      </c>
    </row>
    <row r="80" spans="3:4" ht="12.75">
      <c r="C80" s="80" t="s">
        <v>426</v>
      </c>
      <c r="D80" s="77" t="s">
        <v>427</v>
      </c>
    </row>
    <row r="81" ht="12.75">
      <c r="D81" s="77" t="s">
        <v>428</v>
      </c>
    </row>
    <row r="82" ht="12.75">
      <c r="B82" s="71" t="s">
        <v>429</v>
      </c>
    </row>
    <row r="83" spans="1:4" ht="8.25" customHeight="1">
      <c r="A83" s="78"/>
      <c r="B83" s="78"/>
      <c r="C83" s="78"/>
      <c r="D83" s="78"/>
    </row>
    <row r="85" spans="1:4" ht="12.75">
      <c r="A85" s="73" t="s">
        <v>430</v>
      </c>
      <c r="B85" s="71" t="s">
        <v>431</v>
      </c>
      <c r="C85" s="71" t="s">
        <v>432</v>
      </c>
      <c r="D85" s="71" t="s">
        <v>432</v>
      </c>
    </row>
    <row r="86" spans="2:4" ht="12.75">
      <c r="B86" s="71" t="s">
        <v>433</v>
      </c>
      <c r="C86" s="71" t="s">
        <v>434</v>
      </c>
      <c r="D86" s="71" t="s">
        <v>434</v>
      </c>
    </row>
    <row r="87" spans="1:4" ht="12.75">
      <c r="A87" s="73" t="s">
        <v>435</v>
      </c>
      <c r="B87" s="71" t="s">
        <v>436</v>
      </c>
      <c r="C87" s="71" t="s">
        <v>437</v>
      </c>
      <c r="D87" s="71" t="s">
        <v>437</v>
      </c>
    </row>
    <row r="88" ht="12.75">
      <c r="B88" s="71" t="s">
        <v>438</v>
      </c>
    </row>
    <row r="89" spans="2:3" ht="12.75">
      <c r="B89" s="71" t="s">
        <v>439</v>
      </c>
      <c r="C89" s="71" t="s">
        <v>16</v>
      </c>
    </row>
    <row r="91" spans="1:3" ht="12.75">
      <c r="A91" s="73" t="s">
        <v>440</v>
      </c>
      <c r="B91" s="75" t="s">
        <v>441</v>
      </c>
      <c r="C91" s="71" t="s">
        <v>442</v>
      </c>
    </row>
    <row r="92" ht="12.75">
      <c r="C92" s="71" t="s">
        <v>443</v>
      </c>
    </row>
    <row r="93" ht="12.75">
      <c r="C93" s="71" t="s">
        <v>444</v>
      </c>
    </row>
    <row r="94" spans="1:3" ht="12.75">
      <c r="A94" s="71" t="s">
        <v>16</v>
      </c>
      <c r="C94" s="71" t="s">
        <v>445</v>
      </c>
    </row>
    <row r="95" ht="12.75">
      <c r="C95" s="71" t="s">
        <v>446</v>
      </c>
    </row>
    <row r="97" ht="12.75">
      <c r="C97" s="76" t="s">
        <v>447</v>
      </c>
    </row>
    <row r="98" ht="12.75">
      <c r="C98" s="76" t="s">
        <v>448</v>
      </c>
    </row>
    <row r="99" ht="12.75">
      <c r="C99" s="76" t="s">
        <v>449</v>
      </c>
    </row>
    <row r="100" ht="12.75">
      <c r="C100" s="76" t="s">
        <v>450</v>
      </c>
    </row>
    <row r="102" ht="12.75">
      <c r="C102" s="71" t="s">
        <v>451</v>
      </c>
    </row>
    <row r="103" ht="12.75">
      <c r="C103" s="71" t="s">
        <v>452</v>
      </c>
    </row>
    <row r="104" ht="12.75">
      <c r="C104" s="71" t="s">
        <v>453</v>
      </c>
    </row>
    <row r="105" ht="12.75">
      <c r="C105" s="71" t="s">
        <v>454</v>
      </c>
    </row>
    <row r="106" spans="1:3" ht="12.75">
      <c r="A106" s="84"/>
      <c r="C106" s="71" t="s">
        <v>455</v>
      </c>
    </row>
    <row r="111" ht="12.75">
      <c r="A111" s="80" t="s">
        <v>456</v>
      </c>
    </row>
    <row r="112" ht="12.75">
      <c r="A112" s="85">
        <v>41966</v>
      </c>
    </row>
  </sheetData>
  <sheetProtection/>
  <mergeCells count="4">
    <mergeCell ref="A1:D1"/>
    <mergeCell ref="A2:D2"/>
    <mergeCell ref="D8:D17"/>
    <mergeCell ref="A48:D48"/>
  </mergeCells>
  <printOptions horizontalCentered="1"/>
  <pageMargins left="0.69" right="0.69" top="0.5" bottom="0.75" header="0.5" footer="0.5"/>
  <pageSetup horizontalDpi="300" verticalDpi="300" orientation="portrait" scale="90"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A275"/>
  <sheetViews>
    <sheetView zoomScalePageLayoutView="0" workbookViewId="0" topLeftCell="A228">
      <selection activeCell="E243" sqref="E243"/>
    </sheetView>
  </sheetViews>
  <sheetFormatPr defaultColWidth="9.140625" defaultRowHeight="15"/>
  <sheetData>
    <row r="1" ht="15">
      <c r="A1" s="50" t="s">
        <v>204</v>
      </c>
    </row>
    <row r="2" ht="15">
      <c r="A2" s="50" t="s">
        <v>66</v>
      </c>
    </row>
    <row r="3" ht="18">
      <c r="A3" s="51"/>
    </row>
    <row r="4" ht="18">
      <c r="A4" s="61" t="s">
        <v>67</v>
      </c>
    </row>
    <row r="5" ht="15">
      <c r="A5" s="52"/>
    </row>
    <row r="6" ht="15.75">
      <c r="A6" s="53" t="s">
        <v>68</v>
      </c>
    </row>
    <row r="7" ht="15">
      <c r="A7" s="54"/>
    </row>
    <row r="8" ht="15">
      <c r="A8" s="54" t="s">
        <v>69</v>
      </c>
    </row>
    <row r="9" ht="15">
      <c r="A9" s="55" t="s">
        <v>70</v>
      </c>
    </row>
    <row r="10" ht="15">
      <c r="A10" s="55" t="s">
        <v>71</v>
      </c>
    </row>
    <row r="11" ht="15">
      <c r="A11" s="55" t="s">
        <v>205</v>
      </c>
    </row>
    <row r="12" ht="15">
      <c r="A12" s="55" t="s">
        <v>206</v>
      </c>
    </row>
    <row r="13" ht="15">
      <c r="A13" s="55"/>
    </row>
    <row r="14" ht="15">
      <c r="A14" s="55" t="s">
        <v>208</v>
      </c>
    </row>
    <row r="15" ht="15">
      <c r="A15" s="55" t="s">
        <v>207</v>
      </c>
    </row>
    <row r="16" ht="15">
      <c r="A16" s="55"/>
    </row>
    <row r="17" ht="15">
      <c r="A17" s="55" t="s">
        <v>72</v>
      </c>
    </row>
    <row r="18" ht="15">
      <c r="A18" s="55" t="s">
        <v>73</v>
      </c>
    </row>
    <row r="19" ht="15">
      <c r="A19" s="55"/>
    </row>
    <row r="20" ht="15">
      <c r="A20" s="55" t="s">
        <v>74</v>
      </c>
    </row>
    <row r="21" ht="15">
      <c r="A21" s="55" t="s">
        <v>75</v>
      </c>
    </row>
    <row r="22" ht="15">
      <c r="A22" s="55"/>
    </row>
    <row r="23" ht="15">
      <c r="A23" s="55" t="s">
        <v>76</v>
      </c>
    </row>
    <row r="24" ht="15">
      <c r="A24" s="55" t="s">
        <v>77</v>
      </c>
    </row>
    <row r="25" ht="15">
      <c r="A25" s="55"/>
    </row>
    <row r="26" ht="15">
      <c r="A26" s="56" t="s">
        <v>78</v>
      </c>
    </row>
    <row r="27" ht="15">
      <c r="A27" s="57" t="s">
        <v>79</v>
      </c>
    </row>
    <row r="28" ht="15">
      <c r="A28" s="57" t="s">
        <v>80</v>
      </c>
    </row>
    <row r="29" ht="15">
      <c r="A29" s="57" t="s">
        <v>81</v>
      </c>
    </row>
    <row r="30" ht="15.75">
      <c r="A30" s="58"/>
    </row>
    <row r="31" ht="15.75">
      <c r="A31" s="58" t="s">
        <v>82</v>
      </c>
    </row>
    <row r="32" ht="15">
      <c r="A32" s="57"/>
    </row>
    <row r="33" ht="15">
      <c r="A33" s="57" t="s">
        <v>83</v>
      </c>
    </row>
    <row r="34" ht="15">
      <c r="A34" s="57" t="s">
        <v>84</v>
      </c>
    </row>
    <row r="35" ht="15">
      <c r="A35" s="57" t="s">
        <v>85</v>
      </c>
    </row>
    <row r="36" ht="15">
      <c r="A36" s="57" t="s">
        <v>86</v>
      </c>
    </row>
    <row r="37" ht="15">
      <c r="A37" s="57" t="s">
        <v>87</v>
      </c>
    </row>
    <row r="38" ht="15">
      <c r="A38" s="57" t="s">
        <v>88</v>
      </c>
    </row>
    <row r="39" ht="15">
      <c r="A39" s="57" t="s">
        <v>89</v>
      </c>
    </row>
    <row r="40" ht="15">
      <c r="A40" s="57" t="s">
        <v>90</v>
      </c>
    </row>
    <row r="41" ht="15">
      <c r="A41" s="57"/>
    </row>
    <row r="42" ht="15">
      <c r="A42" s="57" t="s">
        <v>91</v>
      </c>
    </row>
    <row r="43" ht="15">
      <c r="A43" s="57" t="s">
        <v>92</v>
      </c>
    </row>
    <row r="44" ht="15">
      <c r="A44" s="57" t="s">
        <v>93</v>
      </c>
    </row>
    <row r="45" ht="15">
      <c r="A45" s="57"/>
    </row>
    <row r="46" ht="15">
      <c r="A46" s="57" t="s">
        <v>94</v>
      </c>
    </row>
    <row r="47" ht="15">
      <c r="A47" s="57" t="s">
        <v>95</v>
      </c>
    </row>
    <row r="48" ht="15">
      <c r="A48" s="57" t="s">
        <v>96</v>
      </c>
    </row>
    <row r="49" ht="15">
      <c r="A49" s="57" t="s">
        <v>97</v>
      </c>
    </row>
    <row r="50" ht="15">
      <c r="A50" s="57"/>
    </row>
    <row r="51" ht="15">
      <c r="A51" s="57" t="s">
        <v>211</v>
      </c>
    </row>
    <row r="52" ht="15">
      <c r="A52" s="57" t="s">
        <v>212</v>
      </c>
    </row>
    <row r="53" ht="15">
      <c r="A53" s="57" t="s">
        <v>213</v>
      </c>
    </row>
    <row r="54" ht="15">
      <c r="A54" s="57"/>
    </row>
    <row r="55" ht="15.75">
      <c r="A55" s="53" t="s">
        <v>98</v>
      </c>
    </row>
    <row r="56" ht="15">
      <c r="A56" s="55"/>
    </row>
    <row r="57" ht="15">
      <c r="A57" s="55" t="s">
        <v>99</v>
      </c>
    </row>
    <row r="58" ht="15">
      <c r="A58" s="55" t="s">
        <v>100</v>
      </c>
    </row>
    <row r="59" ht="15.75">
      <c r="A59" s="53"/>
    </row>
    <row r="60" ht="15.75">
      <c r="A60" s="53" t="s">
        <v>101</v>
      </c>
    </row>
    <row r="61" ht="15">
      <c r="A61" s="55" t="s">
        <v>209</v>
      </c>
    </row>
    <row r="62" ht="15">
      <c r="A62" s="55" t="s">
        <v>210</v>
      </c>
    </row>
    <row r="63" ht="15">
      <c r="A63" s="55"/>
    </row>
    <row r="64" ht="15">
      <c r="A64" s="55" t="s">
        <v>102</v>
      </c>
    </row>
    <row r="65" ht="15">
      <c r="A65" s="55" t="s">
        <v>103</v>
      </c>
    </row>
    <row r="66" ht="15">
      <c r="A66" s="55"/>
    </row>
    <row r="67" ht="15">
      <c r="A67" s="55" t="s">
        <v>104</v>
      </c>
    </row>
    <row r="68" ht="15">
      <c r="A68" s="55" t="s">
        <v>105</v>
      </c>
    </row>
    <row r="69" ht="15">
      <c r="A69" s="55"/>
    </row>
    <row r="70" ht="15">
      <c r="A70" s="55" t="s">
        <v>214</v>
      </c>
    </row>
    <row r="71" ht="15">
      <c r="A71" s="55" t="s">
        <v>215</v>
      </c>
    </row>
    <row r="72" ht="15">
      <c r="A72" s="55" t="s">
        <v>216</v>
      </c>
    </row>
    <row r="73" ht="15">
      <c r="A73" s="55" t="s">
        <v>217</v>
      </c>
    </row>
    <row r="74" ht="15">
      <c r="A74" s="55"/>
    </row>
    <row r="75" ht="15">
      <c r="A75" s="55" t="s">
        <v>106</v>
      </c>
    </row>
    <row r="76" ht="15">
      <c r="A76" s="55" t="s">
        <v>107</v>
      </c>
    </row>
    <row r="77" ht="15">
      <c r="A77" s="55"/>
    </row>
    <row r="78" ht="15.75">
      <c r="A78" s="53" t="s">
        <v>108</v>
      </c>
    </row>
    <row r="79" ht="15.75">
      <c r="A79" s="53"/>
    </row>
    <row r="80" ht="15">
      <c r="A80" s="55" t="s">
        <v>227</v>
      </c>
    </row>
    <row r="81" ht="15">
      <c r="A81" s="55" t="s">
        <v>226</v>
      </c>
    </row>
    <row r="82" ht="15">
      <c r="A82" s="55"/>
    </row>
    <row r="83" ht="15">
      <c r="A83" s="55" t="s">
        <v>218</v>
      </c>
    </row>
    <row r="84" ht="15">
      <c r="A84" s="55" t="s">
        <v>219</v>
      </c>
    </row>
    <row r="85" ht="15">
      <c r="A85" s="55" t="s">
        <v>220</v>
      </c>
    </row>
    <row r="86" ht="15">
      <c r="A86" s="55"/>
    </row>
    <row r="87" ht="15">
      <c r="A87" s="55" t="s">
        <v>221</v>
      </c>
    </row>
    <row r="88" ht="15">
      <c r="A88" s="55" t="s">
        <v>222</v>
      </c>
    </row>
    <row r="89" ht="15">
      <c r="A89" s="55"/>
    </row>
    <row r="90" ht="15">
      <c r="A90" s="55" t="s">
        <v>223</v>
      </c>
    </row>
    <row r="91" ht="15">
      <c r="A91" s="55" t="s">
        <v>224</v>
      </c>
    </row>
    <row r="92" ht="15">
      <c r="A92" s="55" t="s">
        <v>225</v>
      </c>
    </row>
    <row r="93" ht="15">
      <c r="A93" s="55"/>
    </row>
    <row r="94" ht="15">
      <c r="A94" s="55" t="s">
        <v>228</v>
      </c>
    </row>
    <row r="95" ht="15">
      <c r="A95" s="55" t="s">
        <v>229</v>
      </c>
    </row>
    <row r="96" ht="15">
      <c r="A96" s="55" t="s">
        <v>230</v>
      </c>
    </row>
    <row r="97" ht="15">
      <c r="A97" s="55" t="s">
        <v>231</v>
      </c>
    </row>
    <row r="98" ht="15">
      <c r="A98" s="55" t="s">
        <v>232</v>
      </c>
    </row>
    <row r="99" ht="15">
      <c r="A99" s="55"/>
    </row>
    <row r="100" ht="15">
      <c r="A100" s="55" t="s">
        <v>233</v>
      </c>
    </row>
    <row r="101" ht="15">
      <c r="A101" s="55" t="s">
        <v>234</v>
      </c>
    </row>
    <row r="102" ht="15">
      <c r="A102" s="55" t="s">
        <v>235</v>
      </c>
    </row>
    <row r="103" ht="15">
      <c r="A103" s="55"/>
    </row>
    <row r="104" ht="15.75">
      <c r="A104" s="53" t="s">
        <v>109</v>
      </c>
    </row>
    <row r="105" ht="15">
      <c r="A105" s="55"/>
    </row>
    <row r="106" ht="15">
      <c r="A106" s="55" t="s">
        <v>236</v>
      </c>
    </row>
    <row r="107" ht="15">
      <c r="A107" s="55" t="s">
        <v>237</v>
      </c>
    </row>
    <row r="108" ht="15">
      <c r="A108" s="55" t="s">
        <v>238</v>
      </c>
    </row>
    <row r="109" ht="15">
      <c r="A109" s="55" t="s">
        <v>239</v>
      </c>
    </row>
    <row r="110" ht="15">
      <c r="A110" s="55"/>
    </row>
    <row r="111" ht="15">
      <c r="A111" s="55" t="s">
        <v>240</v>
      </c>
    </row>
    <row r="112" ht="15">
      <c r="A112" s="55" t="s">
        <v>241</v>
      </c>
    </row>
    <row r="113" ht="15">
      <c r="A113" s="55" t="s">
        <v>242</v>
      </c>
    </row>
    <row r="114" ht="15">
      <c r="A114" s="55" t="s">
        <v>243</v>
      </c>
    </row>
    <row r="115" ht="15">
      <c r="A115" s="55" t="s">
        <v>244</v>
      </c>
    </row>
    <row r="116" ht="15">
      <c r="A116" s="55"/>
    </row>
    <row r="117" ht="15">
      <c r="A117" s="55" t="s">
        <v>245</v>
      </c>
    </row>
    <row r="118" ht="15">
      <c r="A118" s="55" t="s">
        <v>246</v>
      </c>
    </row>
    <row r="119" ht="15">
      <c r="A119" s="55" t="s">
        <v>247</v>
      </c>
    </row>
    <row r="120" ht="15">
      <c r="A120" s="55"/>
    </row>
    <row r="121" ht="15">
      <c r="A121" s="55" t="s">
        <v>248</v>
      </c>
    </row>
    <row r="122" ht="15">
      <c r="A122" s="55" t="s">
        <v>249</v>
      </c>
    </row>
    <row r="123" ht="15">
      <c r="A123" s="55" t="s">
        <v>250</v>
      </c>
    </row>
    <row r="124" ht="15">
      <c r="A124" s="55"/>
    </row>
    <row r="125" ht="15">
      <c r="A125" s="55" t="s">
        <v>251</v>
      </c>
    </row>
    <row r="126" ht="15">
      <c r="A126" s="55"/>
    </row>
    <row r="127" ht="15">
      <c r="A127" s="55" t="s">
        <v>252</v>
      </c>
    </row>
    <row r="128" ht="15">
      <c r="A128" s="55" t="s">
        <v>253</v>
      </c>
    </row>
    <row r="129" ht="15">
      <c r="A129" s="55" t="s">
        <v>254</v>
      </c>
    </row>
    <row r="130" ht="15">
      <c r="A130" s="55" t="s">
        <v>255</v>
      </c>
    </row>
    <row r="131" ht="15">
      <c r="A131" s="55"/>
    </row>
    <row r="132" ht="15.75">
      <c r="A132" s="53" t="s">
        <v>111</v>
      </c>
    </row>
    <row r="133" ht="15">
      <c r="A133" s="55"/>
    </row>
    <row r="134" ht="15">
      <c r="A134" s="54" t="s">
        <v>256</v>
      </c>
    </row>
    <row r="135" ht="15">
      <c r="A135" s="55"/>
    </row>
    <row r="136" ht="15">
      <c r="A136" s="55" t="s">
        <v>112</v>
      </c>
    </row>
    <row r="137" ht="15">
      <c r="A137" s="55" t="s">
        <v>113</v>
      </c>
    </row>
    <row r="138" ht="15">
      <c r="A138" s="55" t="s">
        <v>114</v>
      </c>
    </row>
    <row r="139" ht="15">
      <c r="A139" s="55"/>
    </row>
    <row r="140" ht="15">
      <c r="A140" s="55" t="s">
        <v>115</v>
      </c>
    </row>
    <row r="141" ht="15">
      <c r="A141" s="55" t="s">
        <v>116</v>
      </c>
    </row>
    <row r="142" ht="15">
      <c r="A142" s="55"/>
    </row>
    <row r="143" ht="15">
      <c r="A143" s="55" t="s">
        <v>257</v>
      </c>
    </row>
    <row r="144" ht="15">
      <c r="A144" s="55" t="s">
        <v>117</v>
      </c>
    </row>
    <row r="145" ht="15">
      <c r="A145" s="55" t="s">
        <v>258</v>
      </c>
    </row>
    <row r="146" ht="15">
      <c r="A146" s="55" t="s">
        <v>118</v>
      </c>
    </row>
    <row r="147" ht="15">
      <c r="A147" s="55"/>
    </row>
    <row r="148" ht="15">
      <c r="A148" s="55" t="s">
        <v>263</v>
      </c>
    </row>
    <row r="149" ht="15">
      <c r="A149" s="55" t="s">
        <v>119</v>
      </c>
    </row>
    <row r="150" ht="15">
      <c r="A150" s="55" t="s">
        <v>259</v>
      </c>
    </row>
    <row r="151" ht="15">
      <c r="A151" s="55" t="s">
        <v>260</v>
      </c>
    </row>
    <row r="152" ht="15">
      <c r="A152" s="55" t="s">
        <v>261</v>
      </c>
    </row>
    <row r="153" ht="15">
      <c r="A153" s="55" t="s">
        <v>262</v>
      </c>
    </row>
    <row r="154" ht="15">
      <c r="A154" s="55" t="s">
        <v>120</v>
      </c>
    </row>
    <row r="155" ht="15">
      <c r="A155" s="55"/>
    </row>
    <row r="156" ht="15">
      <c r="A156" s="55" t="s">
        <v>121</v>
      </c>
    </row>
    <row r="157" ht="15">
      <c r="A157" s="55" t="s">
        <v>122</v>
      </c>
    </row>
    <row r="158" ht="15">
      <c r="A158" s="55" t="s">
        <v>123</v>
      </c>
    </row>
    <row r="159" ht="15">
      <c r="A159" s="55"/>
    </row>
    <row r="160" ht="15">
      <c r="A160" s="55" t="s">
        <v>124</v>
      </c>
    </row>
    <row r="161" ht="15">
      <c r="A161" s="55" t="s">
        <v>125</v>
      </c>
    </row>
    <row r="162" ht="15">
      <c r="A162" s="55" t="s">
        <v>126</v>
      </c>
    </row>
    <row r="163" ht="15">
      <c r="A163" s="55"/>
    </row>
    <row r="164" ht="15">
      <c r="A164" s="54" t="s">
        <v>264</v>
      </c>
    </row>
    <row r="165" s="62" customFormat="1" ht="15">
      <c r="A165" s="55" t="s">
        <v>127</v>
      </c>
    </row>
    <row r="166" s="62" customFormat="1" ht="15">
      <c r="A166" s="55" t="s">
        <v>128</v>
      </c>
    </row>
    <row r="167" s="62" customFormat="1" ht="15">
      <c r="A167" s="55" t="s">
        <v>265</v>
      </c>
    </row>
    <row r="168" s="62" customFormat="1" ht="15">
      <c r="A168" s="55"/>
    </row>
    <row r="169" s="62" customFormat="1" ht="15">
      <c r="A169" s="55" t="s">
        <v>266</v>
      </c>
    </row>
    <row r="170" s="62" customFormat="1" ht="15">
      <c r="A170" s="55" t="s">
        <v>267</v>
      </c>
    </row>
    <row r="171" s="62" customFormat="1" ht="15">
      <c r="A171" s="55" t="s">
        <v>268</v>
      </c>
    </row>
    <row r="172" s="62" customFormat="1" ht="15">
      <c r="A172" s="55" t="s">
        <v>269</v>
      </c>
    </row>
    <row r="173" s="62" customFormat="1" ht="15">
      <c r="A173" s="55"/>
    </row>
    <row r="174" s="62" customFormat="1" ht="15">
      <c r="A174" s="55" t="s">
        <v>129</v>
      </c>
    </row>
    <row r="175" s="62" customFormat="1" ht="15">
      <c r="A175" s="55" t="s">
        <v>130</v>
      </c>
    </row>
    <row r="176" s="62" customFormat="1" ht="15">
      <c r="A176" s="55" t="s">
        <v>131</v>
      </c>
    </row>
    <row r="177" ht="15">
      <c r="A177" s="54"/>
    </row>
    <row r="178" ht="15.75">
      <c r="A178" s="53" t="s">
        <v>132</v>
      </c>
    </row>
    <row r="179" ht="15">
      <c r="A179" s="55"/>
    </row>
    <row r="180" ht="15">
      <c r="A180" s="55" t="s">
        <v>133</v>
      </c>
    </row>
    <row r="181" ht="15">
      <c r="A181" s="54"/>
    </row>
    <row r="182" ht="15">
      <c r="A182" s="54" t="s">
        <v>134</v>
      </c>
    </row>
    <row r="183" ht="15">
      <c r="A183" s="55" t="s">
        <v>135</v>
      </c>
    </row>
    <row r="184" ht="15">
      <c r="A184" s="55" t="s">
        <v>136</v>
      </c>
    </row>
    <row r="185" ht="15">
      <c r="A185" s="54"/>
    </row>
    <row r="186" ht="15">
      <c r="A186" s="54" t="s">
        <v>137</v>
      </c>
    </row>
    <row r="187" ht="15">
      <c r="A187" s="54"/>
    </row>
    <row r="188" ht="15">
      <c r="A188" s="55" t="s">
        <v>138</v>
      </c>
    </row>
    <row r="189" ht="15">
      <c r="A189" s="55" t="s">
        <v>139</v>
      </c>
    </row>
    <row r="190" ht="15">
      <c r="A190" s="55" t="s">
        <v>270</v>
      </c>
    </row>
    <row r="191" ht="15">
      <c r="A191" s="55" t="s">
        <v>271</v>
      </c>
    </row>
    <row r="192" ht="15">
      <c r="A192" s="55" t="s">
        <v>272</v>
      </c>
    </row>
    <row r="193" ht="15">
      <c r="A193" s="55" t="s">
        <v>273</v>
      </c>
    </row>
    <row r="194" ht="15">
      <c r="A194" s="55" t="s">
        <v>274</v>
      </c>
    </row>
    <row r="195" ht="15">
      <c r="A195" s="55" t="s">
        <v>275</v>
      </c>
    </row>
    <row r="196" ht="15">
      <c r="A196" s="54"/>
    </row>
    <row r="197" ht="15">
      <c r="A197" s="55" t="s">
        <v>276</v>
      </c>
    </row>
    <row r="198" ht="15">
      <c r="A198" s="55" t="s">
        <v>277</v>
      </c>
    </row>
    <row r="199" ht="15">
      <c r="A199" s="55" t="s">
        <v>279</v>
      </c>
    </row>
    <row r="200" ht="15">
      <c r="A200" s="55" t="s">
        <v>280</v>
      </c>
    </row>
    <row r="201" ht="15">
      <c r="A201" s="55" t="s">
        <v>278</v>
      </c>
    </row>
    <row r="202" ht="15">
      <c r="A202" s="55" t="s">
        <v>281</v>
      </c>
    </row>
    <row r="203" ht="15">
      <c r="A203" s="55" t="s">
        <v>282</v>
      </c>
    </row>
    <row r="204" ht="15">
      <c r="A204" s="54"/>
    </row>
    <row r="205" ht="15">
      <c r="A205" s="55" t="s">
        <v>283</v>
      </c>
    </row>
    <row r="206" ht="15">
      <c r="A206" s="55" t="s">
        <v>284</v>
      </c>
    </row>
    <row r="207" ht="15">
      <c r="A207" s="59"/>
    </row>
    <row r="208" ht="15">
      <c r="A208" s="55" t="s">
        <v>287</v>
      </c>
    </row>
    <row r="209" ht="15">
      <c r="A209" s="55" t="s">
        <v>285</v>
      </c>
    </row>
    <row r="210" ht="15">
      <c r="A210" s="55" t="s">
        <v>286</v>
      </c>
    </row>
    <row r="211" ht="15">
      <c r="A211" s="55"/>
    </row>
    <row r="212" ht="15">
      <c r="A212" s="55" t="s">
        <v>293</v>
      </c>
    </row>
    <row r="213" ht="15">
      <c r="A213" s="55" t="s">
        <v>140</v>
      </c>
    </row>
    <row r="214" ht="15">
      <c r="A214" s="55" t="s">
        <v>141</v>
      </c>
    </row>
    <row r="215" ht="15">
      <c r="A215" s="55"/>
    </row>
    <row r="216" ht="15">
      <c r="A216" s="55" t="s">
        <v>142</v>
      </c>
    </row>
    <row r="217" ht="15">
      <c r="A217" s="55" t="s">
        <v>143</v>
      </c>
    </row>
    <row r="218" ht="15">
      <c r="A218" s="55" t="s">
        <v>144</v>
      </c>
    </row>
    <row r="219" ht="15">
      <c r="A219" s="55"/>
    </row>
    <row r="220" ht="15">
      <c r="A220" s="55" t="s">
        <v>288</v>
      </c>
    </row>
    <row r="221" ht="15">
      <c r="A221" s="55" t="s">
        <v>289</v>
      </c>
    </row>
    <row r="222" ht="15">
      <c r="A222" s="55" t="s">
        <v>290</v>
      </c>
    </row>
    <row r="223" ht="15">
      <c r="A223" s="55" t="s">
        <v>291</v>
      </c>
    </row>
    <row r="224" ht="15">
      <c r="A224" s="55" t="s">
        <v>292</v>
      </c>
    </row>
    <row r="225" ht="15">
      <c r="A225" s="55"/>
    </row>
    <row r="226" ht="15">
      <c r="A226" s="55" t="s">
        <v>145</v>
      </c>
    </row>
    <row r="227" ht="15">
      <c r="A227" s="55" t="s">
        <v>146</v>
      </c>
    </row>
    <row r="228" ht="15">
      <c r="A228" s="55" t="s">
        <v>147</v>
      </c>
    </row>
    <row r="229" ht="15">
      <c r="A229" s="55"/>
    </row>
    <row r="230" ht="18">
      <c r="A230" s="63" t="s">
        <v>148</v>
      </c>
    </row>
    <row r="231" ht="15.75">
      <c r="A231" s="58" t="s">
        <v>149</v>
      </c>
    </row>
    <row r="232" ht="15">
      <c r="A232" s="57" t="s">
        <v>150</v>
      </c>
    </row>
    <row r="233" ht="15">
      <c r="A233" s="57" t="s">
        <v>110</v>
      </c>
    </row>
    <row r="234" ht="15">
      <c r="A234" s="57" t="s">
        <v>151</v>
      </c>
    </row>
    <row r="235" ht="15">
      <c r="A235" s="57" t="s">
        <v>152</v>
      </c>
    </row>
    <row r="236" ht="15">
      <c r="A236" s="57" t="s">
        <v>153</v>
      </c>
    </row>
    <row r="237" ht="15">
      <c r="A237" s="57"/>
    </row>
    <row r="238" ht="15.75">
      <c r="A238" s="53" t="s">
        <v>154</v>
      </c>
    </row>
    <row r="239" ht="15">
      <c r="A239" s="55"/>
    </row>
    <row r="240" ht="15">
      <c r="A240" s="55" t="s">
        <v>155</v>
      </c>
    </row>
    <row r="241" ht="15">
      <c r="A241" s="55" t="s">
        <v>156</v>
      </c>
    </row>
    <row r="242" ht="15">
      <c r="A242" s="55" t="s">
        <v>157</v>
      </c>
    </row>
    <row r="243" ht="15">
      <c r="A243" s="55" t="s">
        <v>158</v>
      </c>
    </row>
    <row r="244" ht="15">
      <c r="A244" s="55" t="s">
        <v>159</v>
      </c>
    </row>
    <row r="245" ht="15">
      <c r="A245" s="55" t="s">
        <v>160</v>
      </c>
    </row>
    <row r="246" ht="15">
      <c r="A246" s="55" t="s">
        <v>161</v>
      </c>
    </row>
    <row r="247" ht="15">
      <c r="A247" s="55" t="s">
        <v>162</v>
      </c>
    </row>
    <row r="248" ht="15">
      <c r="A248" s="55" t="s">
        <v>163</v>
      </c>
    </row>
    <row r="249" ht="15">
      <c r="A249" s="55" t="s">
        <v>164</v>
      </c>
    </row>
    <row r="250" ht="15">
      <c r="A250" s="55" t="s">
        <v>165</v>
      </c>
    </row>
    <row r="251" ht="15">
      <c r="A251" s="55" t="s">
        <v>166</v>
      </c>
    </row>
    <row r="252" ht="15">
      <c r="A252" s="55" t="s">
        <v>167</v>
      </c>
    </row>
    <row r="253" ht="15">
      <c r="A253" s="59" t="s">
        <v>168</v>
      </c>
    </row>
    <row r="254" ht="15">
      <c r="A254" s="55" t="s">
        <v>169</v>
      </c>
    </row>
    <row r="255" ht="15">
      <c r="A255" s="55" t="s">
        <v>170</v>
      </c>
    </row>
    <row r="256" ht="15">
      <c r="A256" s="55" t="s">
        <v>171</v>
      </c>
    </row>
    <row r="257" ht="15">
      <c r="A257" s="59" t="s">
        <v>172</v>
      </c>
    </row>
    <row r="258" ht="15">
      <c r="A258" s="55" t="s">
        <v>173</v>
      </c>
    </row>
    <row r="259" ht="15">
      <c r="A259" s="55" t="s">
        <v>174</v>
      </c>
    </row>
    <row r="260" ht="15">
      <c r="A260" s="55" t="s">
        <v>175</v>
      </c>
    </row>
    <row r="261" ht="15">
      <c r="A261" s="55"/>
    </row>
    <row r="262" ht="15">
      <c r="A262" s="55"/>
    </row>
    <row r="263" ht="15">
      <c r="A263" s="55"/>
    </row>
    <row r="264" ht="15">
      <c r="A264" s="55" t="s">
        <v>176</v>
      </c>
    </row>
    <row r="265" ht="15">
      <c r="A265" s="59" t="s">
        <v>177</v>
      </c>
    </row>
    <row r="266" ht="15">
      <c r="A266" s="55" t="s">
        <v>178</v>
      </c>
    </row>
    <row r="267" ht="15">
      <c r="A267" s="59" t="s">
        <v>179</v>
      </c>
    </row>
    <row r="268" ht="15">
      <c r="A268" s="60" t="s">
        <v>180</v>
      </c>
    </row>
    <row r="269" ht="15">
      <c r="A269" s="59" t="s">
        <v>181</v>
      </c>
    </row>
    <row r="270" ht="15">
      <c r="A270" s="59" t="s">
        <v>182</v>
      </c>
    </row>
    <row r="271" ht="15">
      <c r="A271" s="59" t="s">
        <v>183</v>
      </c>
    </row>
    <row r="272" ht="15.75">
      <c r="A272" s="53"/>
    </row>
    <row r="273" ht="15.75">
      <c r="A273" s="53" t="s">
        <v>184</v>
      </c>
    </row>
    <row r="274" ht="15">
      <c r="A274" s="55" t="s">
        <v>185</v>
      </c>
    </row>
    <row r="275" ht="15">
      <c r="A275" s="55" t="s">
        <v>186</v>
      </c>
    </row>
  </sheetData>
  <sheetProtection/>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50" zoomScaleNormal="5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Hardin</dc:creator>
  <cp:keywords/>
  <dc:description/>
  <cp:lastModifiedBy>Shelley Sirotek</cp:lastModifiedBy>
  <cp:lastPrinted>2014-11-24T17:05:35Z</cp:lastPrinted>
  <dcterms:created xsi:type="dcterms:W3CDTF">2009-09-06T21:46:00Z</dcterms:created>
  <dcterms:modified xsi:type="dcterms:W3CDTF">2016-11-22T17:44:53Z</dcterms:modified>
  <cp:category/>
  <cp:version/>
  <cp:contentType/>
  <cp:contentStatus/>
</cp:coreProperties>
</file>